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sula-my.sharepoint.com/personal/anorton3_calstatela_edu/Documents/Ops/Service Center Support/Travel/new rft &amp; tec &amp; travel worksheet/"/>
    </mc:Choice>
  </mc:AlternateContent>
  <xr:revisionPtr revIDLastSave="226" documentId="8_{03E080E8-5253-42BF-8090-EA8B9E8FC6BF}" xr6:coauthVersionLast="47" xr6:coauthVersionMax="47" xr10:uidLastSave="{5E18F9C3-E3FB-4C02-BF3F-F71C74139EAE}"/>
  <bookViews>
    <workbookView xWindow="-93" yWindow="-93" windowWidth="25786" windowHeight="13986" xr2:uid="{52836541-DF54-4DB9-92BF-5E9F893E7093}"/>
  </bookViews>
  <sheets>
    <sheet name="Request Travel Form" sheetId="13" r:id="rId1"/>
    <sheet name="Estimated Expenses" sheetId="8" r:id="rId2"/>
    <sheet name="Detailed Instructions" sheetId="11" r:id="rId3"/>
    <sheet name="Versions" sheetId="10" state="hidden" r:id="rId4"/>
    <sheet name="Data" sheetId="5" state="hidden" r:id="rId5"/>
  </sheets>
  <definedNames>
    <definedName name="_xlnm.Print_Area" localSheetId="1">'Estimated Expenses'!$B$1:$Y$29</definedName>
    <definedName name="_xlnm.Print_Area" localSheetId="0">'Request Travel Form'!$B$1:$Q$78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 i="13" l="1"/>
  <c r="F11" i="8"/>
  <c r="Y13" i="8"/>
  <c r="P13" i="8" l="1"/>
  <c r="F21" i="8"/>
  <c r="F22" i="8"/>
  <c r="F23" i="8"/>
  <c r="F24" i="8"/>
  <c r="E21" i="8"/>
  <c r="E22" i="8"/>
  <c r="E23" i="8"/>
  <c r="E24" i="8"/>
  <c r="S21" i="8"/>
  <c r="S22" i="8"/>
  <c r="S23" i="8"/>
  <c r="S24" i="8"/>
  <c r="F15" i="8"/>
  <c r="F16" i="8"/>
  <c r="F17" i="8"/>
  <c r="F18" i="8"/>
  <c r="F19" i="8"/>
  <c r="F20" i="8"/>
  <c r="F25" i="8"/>
  <c r="F26" i="8"/>
  <c r="F27" i="8"/>
  <c r="F28" i="8"/>
  <c r="F29" i="8"/>
  <c r="Q13" i="8"/>
  <c r="O13" i="8"/>
  <c r="M13" i="8"/>
  <c r="N13" i="8"/>
  <c r="R13" i="8"/>
  <c r="E27" i="8"/>
  <c r="E28" i="8"/>
  <c r="E29" i="8"/>
  <c r="S27" i="8"/>
  <c r="S28" i="8"/>
  <c r="S29" i="8"/>
  <c r="E25" i="8"/>
  <c r="E26" i="8"/>
  <c r="S25" i="8"/>
  <c r="S26" i="8"/>
  <c r="E15" i="8"/>
  <c r="E16" i="8"/>
  <c r="E17" i="8"/>
  <c r="E18" i="8"/>
  <c r="E19" i="8"/>
  <c r="E20" i="8"/>
  <c r="S20" i="8"/>
  <c r="S19" i="8" l="1"/>
  <c r="U19" i="8"/>
  <c r="W19" i="8"/>
  <c r="T19" i="8"/>
  <c r="V19" i="8"/>
  <c r="T22" i="8"/>
  <c r="W22" i="8"/>
  <c r="U22" i="8"/>
  <c r="V22" i="8"/>
  <c r="W21" i="8"/>
  <c r="T21" i="8"/>
  <c r="U21" i="8"/>
  <c r="V21" i="8"/>
  <c r="W28" i="8"/>
  <c r="T28" i="8"/>
  <c r="U28" i="8"/>
  <c r="V28" i="8"/>
  <c r="T27" i="8"/>
  <c r="U27" i="8"/>
  <c r="V27" i="8"/>
  <c r="W27" i="8"/>
  <c r="W23" i="8"/>
  <c r="T23" i="8"/>
  <c r="V23" i="8"/>
  <c r="U23" i="8"/>
  <c r="S18" i="8"/>
  <c r="T18" i="8"/>
  <c r="U18" i="8"/>
  <c r="V18" i="8"/>
  <c r="W18" i="8"/>
  <c r="S17" i="8"/>
  <c r="U17" i="8"/>
  <c r="V17" i="8"/>
  <c r="T17" i="8"/>
  <c r="W17" i="8"/>
  <c r="T26" i="8"/>
  <c r="U26" i="8"/>
  <c r="W26" i="8"/>
  <c r="V26" i="8"/>
  <c r="T20" i="8"/>
  <c r="U20" i="8"/>
  <c r="V20" i="8"/>
  <c r="W20" i="8"/>
  <c r="S16" i="8"/>
  <c r="V16" i="8"/>
  <c r="W16" i="8"/>
  <c r="U16" i="8"/>
  <c r="T16" i="8"/>
  <c r="T29" i="8"/>
  <c r="U29" i="8"/>
  <c r="V29" i="8"/>
  <c r="W29" i="8"/>
  <c r="S15" i="8"/>
  <c r="T15" i="8" s="1"/>
  <c r="U25" i="8"/>
  <c r="T25" i="8"/>
  <c r="V25" i="8"/>
  <c r="W25" i="8"/>
  <c r="V24" i="8"/>
  <c r="T24" i="8"/>
  <c r="U24" i="8"/>
  <c r="W24" i="8"/>
  <c r="B2"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L21" i="8" l="1"/>
  <c r="X21" i="8" s="1"/>
  <c r="L22" i="8"/>
  <c r="X22" i="8" s="1"/>
  <c r="L28" i="8"/>
  <c r="X28" i="8" s="1"/>
  <c r="L23" i="8"/>
  <c r="X23" i="8" s="1"/>
  <c r="L24" i="8"/>
  <c r="X24" i="8" s="1"/>
  <c r="L26" i="8"/>
  <c r="X26" i="8" s="1"/>
  <c r="L19" i="8"/>
  <c r="X19" i="8" s="1"/>
  <c r="L27" i="8"/>
  <c r="X27" i="8" s="1"/>
  <c r="L29" i="8"/>
  <c r="X29" i="8" s="1"/>
  <c r="L25" i="8"/>
  <c r="X25" i="8" s="1"/>
  <c r="L18" i="8"/>
  <c r="X18" i="8" s="1"/>
  <c r="L20" i="8"/>
  <c r="X20" i="8" s="1"/>
  <c r="L17" i="8"/>
  <c r="X17" i="8" s="1"/>
  <c r="L16" i="8"/>
  <c r="U15" i="8"/>
  <c r="W15" i="8"/>
  <c r="V15" i="8"/>
  <c r="L15" i="8" l="1"/>
  <c r="X15" i="8" s="1"/>
  <c r="X16" i="8"/>
  <c r="L13" i="8" l="1"/>
  <c r="X13" i="8" s="1"/>
  <c r="X10" i="8" s="1"/>
</calcChain>
</file>

<file path=xl/sharedStrings.xml><?xml version="1.0" encoding="utf-8"?>
<sst xmlns="http://schemas.openxmlformats.org/spreadsheetml/2006/main" count="203" uniqueCount="172">
  <si>
    <t>Breakfast</t>
  </si>
  <si>
    <t>Lunch</t>
  </si>
  <si>
    <t>Dinner</t>
  </si>
  <si>
    <t>Incidental Expenses</t>
  </si>
  <si>
    <t># Provided Breakfasts</t>
  </si>
  <si>
    <t># Provided Dinners</t>
  </si>
  <si>
    <t># Provided Lunches</t>
  </si>
  <si>
    <t>Travel End Date:</t>
  </si>
  <si>
    <t>Travel Start Date:</t>
  </si>
  <si>
    <t>First/Last Day Per Diem</t>
  </si>
  <si>
    <t>Full Day Per Diem</t>
  </si>
  <si>
    <t>M &amp;IE Rate</t>
  </si>
  <si>
    <t>Incidentals</t>
  </si>
  <si>
    <t>&gt;265</t>
  </si>
  <si>
    <t>Per Diem Rate</t>
  </si>
  <si>
    <t>Location</t>
  </si>
  <si>
    <t>Rate Type</t>
  </si>
  <si>
    <t>International</t>
  </si>
  <si>
    <t>Total</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</si>
  <si>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</si>
  <si>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</si>
  <si>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</si>
  <si>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</si>
  <si>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</si>
  <si>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</si>
  <si>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</si>
  <si>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</si>
  <si>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</si>
  <si>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</si>
  <si>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</si>
  <si>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</si>
  <si>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</si>
  <si>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</si>
  <si>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</si>
  <si>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Not Claiming Per Diem</t>
  </si>
  <si>
    <t>Travel Date</t>
  </si>
  <si>
    <t>Personal Day?
Yes = 1</t>
  </si>
  <si>
    <t>Ground Transport*</t>
  </si>
  <si>
    <t>Miles*</t>
  </si>
  <si>
    <t>Airfare*</t>
  </si>
  <si>
    <t>Lodging*</t>
  </si>
  <si>
    <t>Business Expense*</t>
  </si>
  <si>
    <t>Travel Purpose:</t>
  </si>
  <si>
    <t>Car Rental*</t>
  </si>
  <si>
    <t>Provided Meals/
Meals outside of Trip</t>
  </si>
  <si>
    <t>M&amp;IE Rates/Day
based on Rate Type</t>
  </si>
  <si>
    <t>Campus ID:</t>
  </si>
  <si>
    <t>Version</t>
  </si>
  <si>
    <t>Original</t>
  </si>
  <si>
    <t>Merged cells X10:Y11, F11:P11</t>
  </si>
  <si>
    <t>Changes</t>
  </si>
  <si>
    <t>Date</t>
  </si>
  <si>
    <t>Set all personal days and provided meals to be number value and not formula</t>
  </si>
  <si>
    <t>Adjusted mileage rate from .655 for 2023 to .67 for 2024</t>
  </si>
  <si>
    <t>Location (only enter lodging destinations)</t>
  </si>
  <si>
    <t>Location-Based Per Diem Rate Look Up:</t>
  </si>
  <si>
    <t>*Look up your continental US per diem rates by going to the GSA website and entering the city &amp; state.</t>
  </si>
  <si>
    <t>**For Alaska/Hawaii/US territories, look up your per diem rates by going to the DoD website and searching under OCONUS.</t>
  </si>
  <si>
    <t>Choose per diem rate from drop-down*</t>
  </si>
  <si>
    <t>Manually input rate here only if "International" was selected**</t>
  </si>
  <si>
    <t>**For international rates, visit the US Department of State website.</t>
  </si>
  <si>
    <t>Traveler Name:</t>
  </si>
  <si>
    <t>For conversion rates, refer to OANDA Currency Converter.</t>
  </si>
  <si>
    <t>Enter Name and ID.</t>
  </si>
  <si>
    <t>Enter Travel Start and End Dates. (You will receive a prompt if the total number of days at top differs from the detail.)</t>
  </si>
  <si>
    <t>Populate the location table with the domestic or international cities/states or country where you lodged for the night.</t>
  </si>
  <si>
    <t>Search the GSA site for the domestic Meals &amp; Incidental Expenses (M&amp;IE) rate. Select the rate from the drop down menu. For non domestic locations, select "international".</t>
  </si>
  <si>
    <t>For Alaska, Hawaii &amp; US Territories, select "International" and reference OCONUS for the rate to enter in column 3 of the location table.</t>
  </si>
  <si>
    <t>Search the Dept of State site for the international M&amp;IE per diem rates. Enter the resulting value in column 3 of the Location table.</t>
  </si>
  <si>
    <t>In the Travel Details section, select the "location" for each night of travel.</t>
  </si>
  <si>
    <t>For each location, in the Rate Type column, determine if you are claiming first/last day, full days, or "Not Claiming Per Diem". For any first/last day, 75% of the daily rate will be the max.</t>
  </si>
  <si>
    <t>Enter the travel date.</t>
  </si>
  <si>
    <t>If a personal day was taken, enter "1" in the Personal Day column.</t>
  </si>
  <si>
    <r>
      <t xml:space="preserve">Enter each meal provided by any source not in the trip itenerary (Meal values in this field will auto deduct from the total as these are disallowed and should not be claimed.) 
</t>
    </r>
    <r>
      <rPr>
        <i/>
        <sz val="11"/>
        <color rgb="FF000000"/>
        <rFont val="Calibri"/>
        <family val="2"/>
        <scheme val="minor"/>
      </rPr>
      <t xml:space="preserve">Note: Enter "1" for each provided meal.  Meal values will auto deduct from the total. </t>
    </r>
  </si>
  <si>
    <t>Enter the amount for the Airfare and Lodging.</t>
  </si>
  <si>
    <t>Enter amount of Ground Transport (Uber, Lyft, Taxi, Bus, Passenger Ship, Shuttle, Taxi, Train, etc), then enter Car Rental amount.</t>
  </si>
  <si>
    <t>Enter your business expenses (conference registration/event fee, baggage, car rental fuel, hotel internet or business fees, etc).</t>
  </si>
  <si>
    <t>Advance/
Prepaid*</t>
  </si>
  <si>
    <t>Travel Worksheet Video Demo</t>
  </si>
  <si>
    <t>Instructions for completing the Travel Worksheet</t>
  </si>
  <si>
    <t>Notes/Comments (optional)</t>
  </si>
  <si>
    <t>Total (minus deductions)</t>
  </si>
  <si>
    <t>Insert amounts that have already been paid by the university in the Advance/Prepaid column and review the 'Total (minus deductions)' amount.</t>
  </si>
  <si>
    <t>One-Stop Financial Services - Service Center</t>
  </si>
  <si>
    <t xml:space="preserve"> </t>
  </si>
  <si>
    <t>Request for Domestic Travel</t>
  </si>
  <si>
    <t xml:space="preserve">I.  GENERAL INFORMATION:  </t>
  </si>
  <si>
    <t>SHADED AREAS FOR ACCOUNTING USE ONLY</t>
  </si>
  <si>
    <t>Last Name, First Name</t>
  </si>
  <si>
    <t>Employee ID#</t>
  </si>
  <si>
    <t>Department</t>
  </si>
  <si>
    <t>Ext.</t>
  </si>
  <si>
    <r>
      <t xml:space="preserve">Destination of Trip </t>
    </r>
    <r>
      <rPr>
        <i/>
        <sz val="10"/>
        <rFont val="Palatino Linotype"/>
        <family val="1"/>
      </rPr>
      <t>(City\State\Country (Intl Travel)</t>
    </r>
  </si>
  <si>
    <t>Departure to Destination</t>
  </si>
  <si>
    <t>Time</t>
  </si>
  <si>
    <t>Return from</t>
  </si>
  <si>
    <t xml:space="preserve">   Time</t>
  </si>
  <si>
    <t>Destination</t>
  </si>
  <si>
    <t>Emergency Contact/Phone Number</t>
  </si>
  <si>
    <t>___________________________________________________________________</t>
  </si>
  <si>
    <t>Employee Email</t>
  </si>
  <si>
    <t>Employee Contact Number</t>
  </si>
  <si>
    <t>Home/Remittance Address</t>
  </si>
  <si>
    <t>Form Prepared By:</t>
  </si>
  <si>
    <t xml:space="preserve">Purpose of Trip:  </t>
  </si>
  <si>
    <t>A</t>
  </si>
  <si>
    <t>B</t>
  </si>
  <si>
    <t>C</t>
  </si>
  <si>
    <t>D</t>
  </si>
  <si>
    <t>E</t>
  </si>
  <si>
    <t>F</t>
  </si>
  <si>
    <t xml:space="preserve">G      </t>
  </si>
  <si>
    <t>II.  FINANCIAL INFORMATION</t>
  </si>
  <si>
    <t>Account</t>
  </si>
  <si>
    <t>Fund</t>
  </si>
  <si>
    <t>Program</t>
  </si>
  <si>
    <t>Project</t>
  </si>
  <si>
    <t xml:space="preserve"> ** Total Request </t>
  </si>
  <si>
    <t>**  Total Request should include all expenses.  In the event expenses are more than original request, please</t>
  </si>
  <si>
    <t xml:space="preserve">      submit a memo from department to increase amount along with travel claim.</t>
  </si>
  <si>
    <t>Signature of Traveling Requestor</t>
  </si>
  <si>
    <t>Signature of Authorized Personnel</t>
  </si>
  <si>
    <t>Print Name:</t>
  </si>
  <si>
    <t>Resource Manager</t>
  </si>
  <si>
    <t>Per Administrative Procedure 208, approval is required when reimbursement for moving and relocation expenses exceeds $5,000/$10,000.</t>
  </si>
  <si>
    <t>Vice President</t>
  </si>
  <si>
    <t>Vice President for Administration and CFO</t>
  </si>
  <si>
    <t>III.  REQUEST FOR TRAVEL ADVANCE</t>
  </si>
  <si>
    <t xml:space="preserve">TO:  </t>
  </si>
  <si>
    <t xml:space="preserve">Service Center:  Please issue me a travel advance check in the amount of :  </t>
  </si>
  <si>
    <t xml:space="preserve">       I request the advance by:  </t>
  </si>
  <si>
    <t>Name of Traveler/Company</t>
  </si>
  <si>
    <t>Amount(s)</t>
  </si>
  <si>
    <t xml:space="preserve">       for the above trip.</t>
  </si>
  <si>
    <t xml:space="preserve">Authorization by Employee:  </t>
  </si>
  <si>
    <t>Signature of Employee Requesting Advance</t>
  </si>
  <si>
    <t>Date Signed:</t>
  </si>
  <si>
    <t>Forms Required:</t>
  </si>
  <si>
    <t xml:space="preserve">     Form 204  (Non-Employee / Student)</t>
  </si>
  <si>
    <t>Remarks:</t>
  </si>
  <si>
    <t xml:space="preserve">     Breakdown of Expenses   </t>
  </si>
  <si>
    <t xml:space="preserve">     Form 261 (Check with your department if needed)</t>
  </si>
  <si>
    <t xml:space="preserve">     Form 262</t>
  </si>
  <si>
    <t>Advance Check</t>
  </si>
  <si>
    <t>Number</t>
  </si>
  <si>
    <t xml:space="preserve">Date </t>
  </si>
  <si>
    <t>$ Amount</t>
  </si>
  <si>
    <t>____________  Other</t>
  </si>
  <si>
    <t>Revised: Jan 2023</t>
  </si>
  <si>
    <t xml:space="preserve">  Information</t>
  </si>
  <si>
    <t>606800 Travel - in State</t>
  </si>
  <si>
    <t>606801 Travel - in State Faculty</t>
  </si>
  <si>
    <t>606802 Travel - Mileage</t>
  </si>
  <si>
    <t>606803 Travel - Mileage Faculty</t>
  </si>
  <si>
    <t>606820 Travel - out of State</t>
  </si>
  <si>
    <t>606821 Travel - out of State Faculty</t>
  </si>
  <si>
    <t>660890 Recruitment and Emp Relocation</t>
  </si>
  <si>
    <t>660891 Faculty Recruitment</t>
  </si>
  <si>
    <t>660977 Official Guest</t>
  </si>
  <si>
    <t>613001 Contractual Services</t>
  </si>
  <si>
    <t>660850 Guest Artist</t>
  </si>
  <si>
    <t>606807 Travel Overtime Meal Reimb</t>
  </si>
  <si>
    <t>606806 Team Travel - in State</t>
  </si>
  <si>
    <t>660896 Conference Fees</t>
  </si>
  <si>
    <t>660972 Honorarium</t>
  </si>
  <si>
    <t>660009 Specialized Training</t>
  </si>
  <si>
    <t>Instructions:</t>
  </si>
  <si>
    <t>Print page to PDF and attach to travel form for routing. Ensure additional back-up/supporting documentation is also provided (identified with asterisk*).</t>
  </si>
  <si>
    <t>Enter the number of Miles you are claiming for your personal car (Rate =&gt; .21/mile).</t>
  </si>
  <si>
    <t>Estimated Travel Expenses Worksheet (for moving/relocation only)</t>
  </si>
  <si>
    <t>Fiscal Approval (DOA Level 4 or above)</t>
  </si>
  <si>
    <r>
      <rPr>
        <i/>
        <sz val="10"/>
        <color theme="1"/>
        <rFont val="Calibri"/>
        <family val="2"/>
        <scheme val="minor"/>
      </rPr>
      <t>(Copy total amounts to the Request Travel Form (RFT). Include this travel worksheet with your official travel packet)</t>
    </r>
    <r>
      <rPr>
        <b/>
        <sz val="10"/>
        <color theme="1"/>
        <rFont val="Calibri"/>
        <family val="2"/>
        <scheme val="minor"/>
      </rPr>
      <t xml:space="preserve">
</t>
    </r>
    <r>
      <rPr>
        <b/>
        <sz val="10"/>
        <color rgb="FFF5793A"/>
        <rFont val="Calibri"/>
        <family val="2"/>
        <scheme val="minor"/>
      </rPr>
      <t>Part 1:</t>
    </r>
    <r>
      <rPr>
        <b/>
        <sz val="10"/>
        <color theme="1"/>
        <rFont val="Calibri"/>
        <family val="2"/>
        <scheme val="minor"/>
      </rPr>
      <t xml:space="preserve"> Enter traveler's name, CIN, trip purpose, and start/end dates of travel.
</t>
    </r>
    <r>
      <rPr>
        <b/>
        <sz val="10"/>
        <color rgb="FFA95AA1"/>
        <rFont val="Calibri"/>
        <family val="2"/>
        <scheme val="minor"/>
      </rPr>
      <t>Part 2:</t>
    </r>
    <r>
      <rPr>
        <b/>
        <sz val="10"/>
        <color theme="1"/>
        <rFont val="Calibri"/>
        <family val="2"/>
        <scheme val="minor"/>
      </rPr>
      <t xml:space="preserve"> Determine your location-based per diem rates for meals &amp; incidentals (M&amp;IE).
</t>
    </r>
    <r>
      <rPr>
        <sz val="10"/>
        <color theme="1"/>
        <rFont val="Calibri"/>
        <family val="2"/>
        <scheme val="minor"/>
      </rPr>
      <t xml:space="preserve">1. Fill out Location with the City &amp; State (or country) where lodging overnight. If visiting multiple locations, each location should be its own line item.
2. Enter the appropriate location-based per diem rates (see </t>
    </r>
    <r>
      <rPr>
        <i/>
        <sz val="10"/>
        <color theme="1"/>
        <rFont val="Calibri"/>
        <family val="2"/>
        <scheme val="minor"/>
      </rPr>
      <t xml:space="preserve">Location-Based Per Diem Rate Look Up </t>
    </r>
    <r>
      <rPr>
        <sz val="10"/>
        <color theme="1"/>
        <rFont val="Calibri"/>
        <family val="2"/>
        <scheme val="minor"/>
      </rPr>
      <t xml:space="preserve">for detailed instructions).
</t>
    </r>
    <r>
      <rPr>
        <b/>
        <sz val="10"/>
        <color rgb="FF0F2080"/>
        <rFont val="Calibri"/>
        <family val="2"/>
        <scheme val="minor"/>
      </rPr>
      <t>Part 3:</t>
    </r>
    <r>
      <rPr>
        <b/>
        <sz val="10"/>
        <color theme="1"/>
        <rFont val="Calibri"/>
        <family val="2"/>
        <scheme val="minor"/>
      </rPr>
      <t xml:space="preserve"> Determine your travel expenses (provide supporting documentation as marked by asterisk*).
</t>
    </r>
    <r>
      <rPr>
        <sz val="10"/>
        <color theme="1"/>
        <rFont val="Calibri"/>
        <family val="2"/>
        <scheme val="minor"/>
      </rPr>
      <t xml:space="preserve">1. Select the Location for each night of travel, determine M&amp;IE per diem rate type, and enter travel date. 
2. For any personal days, enter "1" in the Personal Day column. Enter "1" for each meal provided on your trip (this will be automatically deducted from the total).
3. If applicable, enter the number of miles if driving a personal car. The total amount will be automatically calculated (current rate = </t>
    </r>
    <r>
      <rPr>
        <b/>
        <sz val="10"/>
        <color theme="1"/>
        <rFont val="Calibri"/>
        <family val="2"/>
        <scheme val="minor"/>
      </rPr>
      <t>0.21</t>
    </r>
    <r>
      <rPr>
        <sz val="10"/>
        <color theme="1"/>
        <rFont val="Calibri"/>
        <family val="2"/>
        <scheme val="minor"/>
      </rPr>
      <t>/mile).
4. If applicable, enter the total amount for airfaire/lodging/ground transport/car rental/other business expenses (such as conference registration).
5. Insert any amounts that have already been paid by the University in "Advance/Prepaid"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</si>
</sst>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00"/>
    <numFmt numFmtId="166" formatCode="mm/dd/yy"/>
    <numFmt numFmtId="167" formatCode="[$-409]h:mm\ AM/PM;@"/>
  </numFmts>
  <fonts count="51"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sz val="8"/>
      <name val="Calibri"/>
      <family val="2"/>
      <scheme val="minor"/>
    </font>
    <font>
      <b/>
      <sz val="18"/>
      <color theme="1"/>
      <name val="Calibri"/>
      <family val="2"/>
      <scheme val="minor"/>
    </font>
    <font>
      <i/>
      <sz val="9"/>
      <color rgb="FFFF0000"/>
      <name val="Calibri"/>
      <family val="2"/>
      <scheme val="minor"/>
    </font>
    <font>
      <sz val="10"/>
      <color theme="1"/>
      <name val="Roboto"/>
    </font>
    <font>
      <sz val="6"/>
      <color theme="0" tint="-0.34998626667073579"/>
      <name val="Calibri"/>
      <family val="2"/>
      <scheme val="minor"/>
    </font>
    <font>
      <b/>
      <sz val="9"/>
      <color theme="0"/>
      <name val="Roboto"/>
    </font>
    <font>
      <b/>
      <sz val="9"/>
      <color rgb="FF1B1B1B"/>
      <name val="Roboto"/>
    </font>
    <font>
      <b/>
      <sz val="12"/>
      <color theme="0"/>
      <name val="Calibri"/>
      <family val="2"/>
      <scheme val="minor"/>
    </font>
    <font>
      <i/>
      <sz val="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9"/>
      <color theme="1"/>
      <name val="Roboto"/>
    </font>
    <font>
      <u/>
      <sz val="10"/>
      <color theme="10"/>
      <name val="Calibri"/>
      <family val="2"/>
      <scheme val="minor"/>
    </font>
    <font>
      <b/>
      <sz val="11"/>
      <color theme="0"/>
      <name val="Calibri"/>
      <family val="2"/>
      <scheme val="minor"/>
    </font>
    <font>
      <sz val="11"/>
      <color rgb="FF000000"/>
      <name val="Calibri"/>
      <family val="2"/>
      <scheme val="minor"/>
    </font>
    <font>
      <i/>
      <sz val="11"/>
      <color rgb="FF000000"/>
      <name val="Calibri"/>
      <family val="2"/>
      <scheme val="minor"/>
    </font>
    <font>
      <sz val="8"/>
      <color rgb="FF000000"/>
      <name val="Tahoma"/>
      <family val="2"/>
    </font>
    <font>
      <b/>
      <sz val="10"/>
      <name val="Palatino Linotype"/>
      <family val="1"/>
    </font>
    <font>
      <sz val="10"/>
      <name val="Palatino Linotype"/>
      <family val="1"/>
    </font>
    <font>
      <b/>
      <sz val="12"/>
      <name val="Palatino Linotype"/>
      <family val="1"/>
    </font>
    <font>
      <b/>
      <sz val="22"/>
      <name val="Palatino Linotype"/>
      <family val="1"/>
    </font>
    <font>
      <sz val="12"/>
      <name val="Palatino Linotype"/>
      <family val="1"/>
    </font>
    <font>
      <i/>
      <sz val="10"/>
      <name val="Palatino Linotype"/>
      <family val="1"/>
    </font>
    <font>
      <sz val="7"/>
      <name val="Palatino Linotype"/>
      <family val="1"/>
    </font>
    <font>
      <sz val="10"/>
      <color theme="5" tint="0.39997558519241921"/>
      <name val="Palatino Linotype"/>
      <family val="1"/>
    </font>
    <font>
      <sz val="10"/>
      <color theme="2" tint="-0.749992370372631"/>
      <name val="Palatino Linotype"/>
      <family val="1"/>
    </font>
    <font>
      <sz val="10"/>
      <color theme="0"/>
      <name val="Palatino Linotype"/>
      <family val="1"/>
    </font>
    <font>
      <sz val="9"/>
      <name val="Palatino Linotype"/>
      <family val="1"/>
    </font>
    <font>
      <i/>
      <sz val="11"/>
      <name val="Palatino Linotype"/>
      <family val="1"/>
    </font>
    <font>
      <b/>
      <sz val="10"/>
      <color indexed="61"/>
      <name val="Palatino Linotype"/>
      <family val="1"/>
    </font>
    <font>
      <sz val="10"/>
      <color indexed="61"/>
      <name val="Palatino Linotype"/>
      <family val="1"/>
    </font>
    <font>
      <b/>
      <sz val="9"/>
      <color indexed="12"/>
      <name val="Palatino Linotype"/>
      <family val="1"/>
    </font>
    <font>
      <b/>
      <sz val="10"/>
      <color indexed="12"/>
      <name val="Palatino Linotype"/>
      <family val="1"/>
    </font>
    <font>
      <b/>
      <i/>
      <sz val="8"/>
      <name val="Palatino Linotype"/>
      <family val="1"/>
    </font>
    <font>
      <b/>
      <sz val="6"/>
      <name val="Palatino Linotype"/>
      <family val="1"/>
    </font>
    <font>
      <sz val="6"/>
      <name val="Palatino Linotype"/>
      <family val="1"/>
    </font>
    <font>
      <b/>
      <i/>
      <sz val="10"/>
      <name val="Palatino Linotype"/>
      <family val="1"/>
    </font>
    <font>
      <b/>
      <sz val="10"/>
      <color rgb="FFF5793A"/>
      <name val="Calibri"/>
      <family val="2"/>
      <scheme val="minor"/>
    </font>
    <font>
      <b/>
      <sz val="10"/>
      <color rgb="FFA95AA1"/>
      <name val="Calibri"/>
      <family val="2"/>
      <scheme val="minor"/>
    </font>
    <font>
      <b/>
      <sz val="10"/>
      <color rgb="FF0F2080"/>
      <name val="Calibri"/>
      <family val="2"/>
      <scheme val="minor"/>
    </font>
  </fonts>
  <fills count="19">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79998168889431442"/>
        <bgColor rgb="FF000000"/>
      </patternFill>
    </fill>
    <fill>
      <patternFill patternType="solid">
        <fgColor theme="2"/>
        <bgColor indexed="64"/>
      </patternFill>
    </fill>
    <fill>
      <patternFill patternType="solid">
        <fgColor indexed="65"/>
        <bgColor indexed="64"/>
      </patternFill>
    </fill>
    <fill>
      <patternFill patternType="gray0625">
        <fgColor indexed="9"/>
        <bgColor indexed="9"/>
      </patternFill>
    </fill>
    <fill>
      <patternFill patternType="solid">
        <fgColor indexed="9"/>
        <bgColor indexed="64"/>
      </patternFill>
    </fill>
    <fill>
      <patternFill patternType="solid">
        <fgColor theme="0"/>
        <bgColor indexed="64"/>
      </patternFill>
    </fill>
    <fill>
      <patternFill patternType="gray0625">
        <bgColor theme="0" tint="-4.9989318521683403E-2"/>
      </patternFill>
    </fill>
    <fill>
      <patternFill patternType="solid">
        <fgColor rgb="FFF5793A"/>
        <bgColor indexed="64"/>
      </patternFill>
    </fill>
    <fill>
      <patternFill patternType="solid">
        <fgColor rgb="FFA95AA1"/>
        <bgColor indexed="64"/>
      </patternFill>
    </fill>
    <fill>
      <patternFill patternType="solid">
        <fgColor rgb="FF0F208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90">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0" fontId="0" fillId="0" borderId="0" xfId="0"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2" xfId="0" applyBorder="1"/>
    <xf numFmtId="0" fontId="11" fillId="0" borderId="0" xfId="0" applyFont="1" applyAlignment="1">
      <alignment vertical="center"/>
    </xf>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165" fontId="3" fillId="7" borderId="1" xfId="0" applyNumberFormat="1" applyFont="1" applyFill="1" applyBorder="1" applyAlignment="1" applyProtection="1">
      <alignment vertical="center" wrapText="1"/>
      <protection locked="0"/>
    </xf>
    <xf numFmtId="8" fontId="3" fillId="5" borderId="19" xfId="0" applyNumberFormat="1" applyFont="1" applyFill="1" applyBorder="1" applyAlignment="1">
      <alignment vertical="center" wrapText="1"/>
    </xf>
    <xf numFmtId="0" fontId="13" fillId="7" borderId="13" xfId="0" applyFont="1" applyFill="1" applyBorder="1" applyProtection="1">
      <protection locked="0"/>
    </xf>
    <xf numFmtId="0" fontId="13" fillId="7" borderId="1" xfId="0" applyFont="1" applyFill="1" applyBorder="1" applyProtection="1">
      <protection locked="0"/>
    </xf>
    <xf numFmtId="0" fontId="13"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5" fillId="0" borderId="0" xfId="0" applyFont="1" applyAlignment="1">
      <alignment horizontal="left" wrapText="1"/>
    </xf>
    <xf numFmtId="14" fontId="14" fillId="0" borderId="0" xfId="0" applyNumberFormat="1" applyFont="1" applyAlignment="1">
      <alignment horizontal="left"/>
    </xf>
    <xf numFmtId="8" fontId="15" fillId="8" borderId="14" xfId="0" applyNumberFormat="1" applyFont="1" applyFill="1" applyBorder="1" applyAlignment="1">
      <alignment horizontal="right" vertical="center" wrapText="1"/>
    </xf>
    <xf numFmtId="8" fontId="15" fillId="8" borderId="15" xfId="0" applyNumberFormat="1" applyFont="1" applyFill="1" applyBorder="1" applyAlignment="1">
      <alignment horizontal="right" vertical="center" wrapText="1"/>
    </xf>
    <xf numFmtId="0" fontId="2" fillId="6" borderId="19" xfId="0" applyFont="1" applyFill="1" applyBorder="1" applyAlignment="1">
      <alignment vertical="center" wrapText="1"/>
    </xf>
    <xf numFmtId="0" fontId="16" fillId="6" borderId="16" xfId="0" applyFont="1" applyFill="1" applyBorder="1" applyAlignment="1">
      <alignment vertical="center" wrapText="1"/>
    </xf>
    <xf numFmtId="0" fontId="16" fillId="6" borderId="13" xfId="0" applyFont="1" applyFill="1" applyBorder="1" applyAlignment="1">
      <alignment vertical="center" wrapText="1"/>
    </xf>
    <xf numFmtId="0" fontId="16" fillId="6" borderId="13"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4" fillId="0" borderId="0" xfId="0" applyFont="1" applyAlignment="1">
      <alignment vertical="center"/>
    </xf>
    <xf numFmtId="0" fontId="12" fillId="0" borderId="0" xfId="0" applyFont="1" applyAlignment="1">
      <alignment vertical="top" wrapText="1"/>
    </xf>
    <xf numFmtId="165" fontId="3" fillId="9" borderId="17" xfId="0" applyNumberFormat="1" applyFont="1" applyFill="1" applyBorder="1" applyAlignment="1" applyProtection="1">
      <alignment vertical="center" wrapText="1"/>
      <protection locked="0"/>
    </xf>
    <xf numFmtId="8" fontId="3" fillId="5" borderId="1" xfId="0" applyNumberFormat="1" applyFont="1" applyFill="1" applyBorder="1" applyAlignment="1" applyProtection="1">
      <alignment vertical="center" wrapText="1"/>
      <protection locked="0"/>
    </xf>
    <xf numFmtId="0" fontId="18" fillId="0" borderId="21" xfId="0" applyFont="1" applyBorder="1"/>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20" fillId="0" borderId="0" xfId="0" applyFont="1"/>
    <xf numFmtId="0" fontId="22" fillId="10" borderId="1" xfId="0" applyFont="1" applyFill="1" applyBorder="1" applyAlignment="1">
      <alignment vertical="top" wrapText="1"/>
    </xf>
    <xf numFmtId="0" fontId="21" fillId="0" borderId="0" xfId="0" applyFont="1" applyAlignment="1">
      <alignment vertical="top" wrapText="1"/>
    </xf>
    <xf numFmtId="0" fontId="22" fillId="10" borderId="1" xfId="0" applyFont="1" applyFill="1" applyBorder="1" applyAlignment="1">
      <alignment vertical="center" wrapText="1"/>
    </xf>
    <xf numFmtId="0" fontId="22" fillId="10" borderId="1" xfId="0" applyFont="1" applyFill="1" applyBorder="1" applyAlignment="1">
      <alignment wrapText="1"/>
    </xf>
    <xf numFmtId="0" fontId="20" fillId="0" borderId="0" xfId="0" applyFont="1" applyBorder="1" applyAlignment="1">
      <alignment vertical="top" wrapText="1"/>
    </xf>
    <xf numFmtId="0" fontId="19" fillId="0" borderId="0" xfId="0" applyFont="1" applyAlignment="1">
      <alignment horizontal="left" vertical="top" wrapText="1"/>
    </xf>
    <xf numFmtId="0" fontId="7" fillId="0" borderId="0" xfId="2"/>
    <xf numFmtId="0" fontId="0" fillId="0" borderId="0" xfId="0" applyAlignment="1">
      <alignment vertical="top"/>
    </xf>
    <xf numFmtId="0" fontId="25" fillId="0" borderId="0" xfId="0" applyFont="1" applyAlignment="1">
      <alignment vertical="top" wrapText="1"/>
    </xf>
    <xf numFmtId="0" fontId="7" fillId="0" borderId="0" xfId="2" applyAlignment="1">
      <alignment vertical="top" wrapText="1"/>
    </xf>
    <xf numFmtId="0" fontId="7" fillId="0" borderId="0" xfId="2" applyFill="1" applyBorder="1" applyAlignment="1">
      <alignment vertical="top" wrapText="1"/>
    </xf>
    <xf numFmtId="0" fontId="7" fillId="0" borderId="0" xfId="2" applyAlignment="1">
      <alignment wrapText="1"/>
    </xf>
    <xf numFmtId="0" fontId="25" fillId="0" borderId="0" xfId="0" applyFont="1" applyAlignment="1">
      <alignment wrapText="1"/>
    </xf>
    <xf numFmtId="0" fontId="0" fillId="0" borderId="0" xfId="0" applyAlignment="1">
      <alignment horizontal="center" vertical="center"/>
    </xf>
    <xf numFmtId="0" fontId="5" fillId="0" borderId="0" xfId="0" applyFont="1" applyAlignment="1">
      <alignment horizontal="right"/>
    </xf>
    <xf numFmtId="0" fontId="28" fillId="0" borderId="26" xfId="0" applyFont="1" applyBorder="1"/>
    <xf numFmtId="0" fontId="28" fillId="0" borderId="27" xfId="0" applyFont="1" applyBorder="1"/>
    <xf numFmtId="0" fontId="29" fillId="0" borderId="27" xfId="0" applyFont="1" applyBorder="1"/>
    <xf numFmtId="0" fontId="29" fillId="0" borderId="28" xfId="0" applyFont="1" applyBorder="1"/>
    <xf numFmtId="0" fontId="29" fillId="0" borderId="0" xfId="0" applyFont="1"/>
    <xf numFmtId="0" fontId="29" fillId="0" borderId="29" xfId="0" applyFont="1" applyBorder="1"/>
    <xf numFmtId="0" fontId="28" fillId="0" borderId="0" xfId="0" applyFont="1"/>
    <xf numFmtId="0" fontId="30" fillId="0" borderId="0" xfId="0" applyFont="1"/>
    <xf numFmtId="0" fontId="29" fillId="0" borderId="30" xfId="0" applyFont="1" applyBorder="1"/>
    <xf numFmtId="0" fontId="31" fillId="0" borderId="29" xfId="0" applyFont="1" applyBorder="1" applyAlignment="1">
      <alignment horizontal="centerContinuous"/>
    </xf>
    <xf numFmtId="0" fontId="29" fillId="0" borderId="0" xfId="0" applyFont="1" applyAlignment="1">
      <alignment horizontal="centerContinuous"/>
    </xf>
    <xf numFmtId="0" fontId="29" fillId="0" borderId="30" xfId="0" applyFont="1" applyBorder="1" applyAlignment="1">
      <alignment horizontal="centerContinuous"/>
    </xf>
    <xf numFmtId="0" fontId="29" fillId="0" borderId="31" xfId="0" applyFont="1" applyBorder="1"/>
    <xf numFmtId="0" fontId="29" fillId="0" borderId="21" xfId="0" applyFont="1" applyBorder="1"/>
    <xf numFmtId="0" fontId="29" fillId="0" borderId="32" xfId="0" applyFont="1" applyBorder="1"/>
    <xf numFmtId="0" fontId="28" fillId="0" borderId="26" xfId="0" applyFont="1" applyBorder="1" applyAlignment="1">
      <alignment horizontal="left"/>
    </xf>
    <xf numFmtId="0" fontId="29" fillId="0" borderId="27" xfId="0" applyFont="1" applyBorder="1" applyAlignment="1">
      <alignment horizontal="left"/>
    </xf>
    <xf numFmtId="0" fontId="29" fillId="0" borderId="28" xfId="0" applyFont="1" applyBorder="1" applyAlignment="1">
      <alignment horizontal="left"/>
    </xf>
    <xf numFmtId="0" fontId="29" fillId="0" borderId="33" xfId="0" applyFont="1" applyBorder="1"/>
    <xf numFmtId="0" fontId="29" fillId="0" borderId="24" xfId="0" applyFont="1" applyBorder="1"/>
    <xf numFmtId="0" fontId="29" fillId="0" borderId="23" xfId="0" applyFont="1" applyBorder="1"/>
    <xf numFmtId="0" fontId="29" fillId="0" borderId="24" xfId="0" applyFont="1" applyBorder="1" applyAlignment="1">
      <alignment horizontal="left"/>
    </xf>
    <xf numFmtId="0" fontId="29" fillId="0" borderId="23" xfId="0" applyFont="1" applyBorder="1" applyAlignment="1">
      <alignment horizontal="centerContinuous"/>
    </xf>
    <xf numFmtId="0" fontId="29" fillId="0" borderId="22" xfId="0" applyFont="1" applyBorder="1"/>
    <xf numFmtId="0" fontId="29" fillId="0" borderId="34" xfId="0" applyFont="1" applyBorder="1"/>
    <xf numFmtId="0" fontId="29" fillId="0" borderId="12" xfId="0" applyFont="1" applyBorder="1"/>
    <xf numFmtId="49" fontId="32" fillId="0" borderId="17" xfId="0" quotePrefix="1" applyNumberFormat="1" applyFont="1" applyBorder="1" applyAlignment="1" applyProtection="1">
      <alignment horizontal="center"/>
      <protection locked="0"/>
    </xf>
    <xf numFmtId="0" fontId="29" fillId="0" borderId="33" xfId="0" applyFont="1" applyBorder="1" applyAlignment="1">
      <alignment vertical="top"/>
    </xf>
    <xf numFmtId="0" fontId="29" fillId="0" borderId="24" xfId="0" applyFont="1" applyBorder="1" applyAlignment="1">
      <alignment vertical="top"/>
    </xf>
    <xf numFmtId="0" fontId="29" fillId="0" borderId="23" xfId="0" applyFont="1" applyBorder="1" applyAlignment="1">
      <alignment vertical="top"/>
    </xf>
    <xf numFmtId="0" fontId="29" fillId="0" borderId="12" xfId="0" applyFont="1" applyBorder="1" applyAlignment="1">
      <alignment horizontal="left"/>
    </xf>
    <xf numFmtId="0" fontId="29" fillId="0" borderId="22" xfId="0" applyFont="1" applyBorder="1" applyAlignment="1">
      <alignment horizontal="left"/>
    </xf>
    <xf numFmtId="0" fontId="29" fillId="0" borderId="0" xfId="0" applyFont="1" applyAlignment="1">
      <alignment horizontal="left"/>
    </xf>
    <xf numFmtId="0" fontId="29" fillId="0" borderId="25" xfId="0" applyFont="1" applyBorder="1" applyAlignment="1">
      <alignment horizontal="left"/>
    </xf>
    <xf numFmtId="0" fontId="29" fillId="0" borderId="36" xfId="0" applyFont="1" applyBorder="1" applyAlignment="1">
      <alignment vertical="top"/>
    </xf>
    <xf numFmtId="0" fontId="29" fillId="0" borderId="37" xfId="0" applyFont="1" applyBorder="1" applyAlignment="1">
      <alignment vertical="top"/>
    </xf>
    <xf numFmtId="0" fontId="29" fillId="0" borderId="38" xfId="0" applyFont="1" applyBorder="1" applyAlignment="1">
      <alignment vertical="top"/>
    </xf>
    <xf numFmtId="166" fontId="32" fillId="0" borderId="39" xfId="0" quotePrefix="1" applyNumberFormat="1" applyFont="1" applyBorder="1" applyAlignment="1" applyProtection="1">
      <alignment horizontal="center"/>
      <protection locked="0"/>
    </xf>
    <xf numFmtId="0" fontId="29" fillId="0" borderId="37" xfId="0" applyFont="1" applyBorder="1"/>
    <xf numFmtId="16" fontId="29" fillId="0" borderId="0" xfId="0" applyNumberFormat="1" applyFont="1"/>
    <xf numFmtId="0" fontId="29" fillId="0" borderId="0" xfId="0" applyFont="1" applyAlignment="1">
      <alignment horizontal="center"/>
    </xf>
    <xf numFmtId="16" fontId="29" fillId="0" borderId="21" xfId="0" applyNumberFormat="1" applyFont="1" applyBorder="1"/>
    <xf numFmtId="0" fontId="29" fillId="12" borderId="29" xfId="0" applyFont="1" applyFill="1" applyBorder="1"/>
    <xf numFmtId="0" fontId="29" fillId="12" borderId="0" xfId="0" applyFont="1" applyFill="1"/>
    <xf numFmtId="0" fontId="29" fillId="12" borderId="30" xfId="0" applyFont="1" applyFill="1" applyBorder="1"/>
    <xf numFmtId="0" fontId="29" fillId="12" borderId="36" xfId="0" applyFont="1" applyFill="1" applyBorder="1"/>
    <xf numFmtId="0" fontId="29" fillId="12" borderId="37" xfId="0" applyFont="1" applyFill="1" applyBorder="1"/>
    <xf numFmtId="0" fontId="29" fillId="12" borderId="41" xfId="0" applyFont="1" applyFill="1" applyBorder="1"/>
    <xf numFmtId="0" fontId="32" fillId="0" borderId="0" xfId="0" applyFont="1" applyAlignment="1">
      <alignment horizontal="center"/>
    </xf>
    <xf numFmtId="0" fontId="34" fillId="0" borderId="0" xfId="0" applyFont="1"/>
    <xf numFmtId="0" fontId="29" fillId="13" borderId="0" xfId="0" applyFont="1" applyFill="1" applyAlignment="1" applyProtection="1">
      <alignment horizontal="left"/>
      <protection locked="0"/>
    </xf>
    <xf numFmtId="0" fontId="29" fillId="0" borderId="0" xfId="0" applyFont="1" applyAlignment="1" applyProtection="1">
      <alignment horizontal="left"/>
      <protection locked="0"/>
    </xf>
    <xf numFmtId="0" fontId="35" fillId="0" borderId="0" xfId="0" applyFont="1"/>
    <xf numFmtId="0" fontId="36" fillId="0" borderId="0" xfId="0" applyFont="1"/>
    <xf numFmtId="0" fontId="37" fillId="0" borderId="0" xfId="0" applyFont="1" applyAlignment="1">
      <alignment horizontal="left"/>
    </xf>
    <xf numFmtId="0" fontId="38" fillId="0" borderId="0" xfId="0" applyFont="1" applyAlignment="1" applyProtection="1">
      <alignment horizontal="left"/>
      <protection locked="0"/>
    </xf>
    <xf numFmtId="0" fontId="29" fillId="0" borderId="37" xfId="0" applyFont="1" applyBorder="1" applyAlignment="1">
      <alignment horizontal="left"/>
    </xf>
    <xf numFmtId="0" fontId="37" fillId="0" borderId="0" xfId="0" applyFont="1"/>
    <xf numFmtId="0" fontId="29" fillId="0" borderId="37" xfId="0" applyFont="1" applyBorder="1" applyAlignment="1">
      <alignment horizontal="center"/>
    </xf>
    <xf numFmtId="0" fontId="29" fillId="0" borderId="44" xfId="0" applyFont="1" applyBorder="1" applyProtection="1">
      <protection locked="0"/>
    </xf>
    <xf numFmtId="0" fontId="29" fillId="0" borderId="44" xfId="0" applyFont="1" applyBorder="1"/>
    <xf numFmtId="44" fontId="32" fillId="0" borderId="1" xfId="0" applyNumberFormat="1" applyFont="1" applyBorder="1"/>
    <xf numFmtId="44" fontId="32" fillId="0" borderId="13" xfId="0" applyNumberFormat="1" applyFont="1" applyBorder="1"/>
    <xf numFmtId="8" fontId="32" fillId="0" borderId="46" xfId="0" applyNumberFormat="1" applyFont="1" applyBorder="1"/>
    <xf numFmtId="0" fontId="29" fillId="0" borderId="25" xfId="0" applyFont="1" applyBorder="1" applyAlignment="1">
      <alignment vertical="top"/>
    </xf>
    <xf numFmtId="0" fontId="29" fillId="0" borderId="30" xfId="0" applyFont="1" applyBorder="1" applyAlignment="1">
      <alignment vertical="top"/>
    </xf>
    <xf numFmtId="0" fontId="29" fillId="0" borderId="47" xfId="0" applyFont="1" applyBorder="1"/>
    <xf numFmtId="0" fontId="29" fillId="0" borderId="2" xfId="0" applyFont="1" applyBorder="1"/>
    <xf numFmtId="0" fontId="29" fillId="0" borderId="48" xfId="0" applyFont="1" applyBorder="1"/>
    <xf numFmtId="0" fontId="29" fillId="0" borderId="25" xfId="0" applyFont="1" applyBorder="1"/>
    <xf numFmtId="0" fontId="29" fillId="0" borderId="49" xfId="0" applyFont="1" applyBorder="1"/>
    <xf numFmtId="0" fontId="39" fillId="0" borderId="21" xfId="0" applyFont="1" applyBorder="1"/>
    <xf numFmtId="0" fontId="29" fillId="0" borderId="16" xfId="0" applyFont="1" applyBorder="1"/>
    <xf numFmtId="0" fontId="29" fillId="0" borderId="13" xfId="0" applyFont="1" applyBorder="1" applyProtection="1">
      <protection locked="0"/>
    </xf>
    <xf numFmtId="0" fontId="29" fillId="0" borderId="17" xfId="0" applyFont="1" applyBorder="1"/>
    <xf numFmtId="0" fontId="29" fillId="0" borderId="50" xfId="0" applyFont="1" applyBorder="1" applyProtection="1">
      <protection locked="0"/>
    </xf>
    <xf numFmtId="0" fontId="40" fillId="0" borderId="29" xfId="0" applyFont="1" applyBorder="1"/>
    <xf numFmtId="0" fontId="39" fillId="0" borderId="0" xfId="0" applyFont="1"/>
    <xf numFmtId="0" fontId="41" fillId="0" borderId="33" xfId="0" applyFont="1" applyBorder="1"/>
    <xf numFmtId="0" fontId="39" fillId="0" borderId="24" xfId="0" applyFont="1" applyBorder="1"/>
    <xf numFmtId="0" fontId="41" fillId="0" borderId="22" xfId="0" applyFont="1" applyBorder="1"/>
    <xf numFmtId="0" fontId="42" fillId="0" borderId="29" xfId="0" applyFont="1" applyBorder="1"/>
    <xf numFmtId="0" fontId="43" fillId="0" borderId="0" xfId="0" applyFont="1"/>
    <xf numFmtId="0" fontId="43" fillId="0" borderId="30" xfId="0" applyFont="1" applyBorder="1"/>
    <xf numFmtId="0" fontId="43" fillId="0" borderId="29" xfId="0" applyFont="1" applyBorder="1"/>
    <xf numFmtId="0" fontId="28" fillId="0" borderId="30" xfId="0" applyFont="1" applyBorder="1"/>
    <xf numFmtId="0" fontId="33" fillId="0" borderId="27" xfId="0" applyFont="1" applyBorder="1"/>
    <xf numFmtId="0" fontId="44" fillId="0" borderId="27" xfId="0" applyFont="1" applyBorder="1"/>
    <xf numFmtId="0" fontId="44" fillId="0" borderId="28" xfId="0" applyFont="1" applyBorder="1"/>
    <xf numFmtId="0" fontId="28" fillId="0" borderId="29" xfId="0" applyFont="1" applyBorder="1" applyAlignment="1">
      <alignment horizontal="right"/>
    </xf>
    <xf numFmtId="0" fontId="44" fillId="0" borderId="0" xfId="0" applyFont="1"/>
    <xf numFmtId="0" fontId="28" fillId="0" borderId="0" xfId="0" applyFont="1" applyAlignment="1" applyProtection="1">
      <alignment horizontal="center"/>
      <protection locked="0"/>
    </xf>
    <xf numFmtId="0" fontId="44" fillId="0" borderId="0" xfId="0" applyFont="1" applyProtection="1">
      <protection locked="0"/>
    </xf>
    <xf numFmtId="0" fontId="44" fillId="0" borderId="30" xfId="0" applyFont="1" applyBorder="1" applyProtection="1">
      <protection locked="0"/>
    </xf>
    <xf numFmtId="0" fontId="45" fillId="5" borderId="44" xfId="0" applyFont="1" applyFill="1" applyBorder="1" applyAlignment="1">
      <alignment horizontal="center"/>
    </xf>
    <xf numFmtId="0" fontId="45" fillId="5" borderId="44" xfId="0" applyFont="1" applyFill="1" applyBorder="1"/>
    <xf numFmtId="14" fontId="29" fillId="0" borderId="0" xfId="0" applyNumberFormat="1" applyFont="1" applyAlignment="1">
      <alignment horizontal="right"/>
    </xf>
    <xf numFmtId="0" fontId="46" fillId="0" borderId="13" xfId="0" applyFont="1" applyBorder="1"/>
    <xf numFmtId="0" fontId="46" fillId="0" borderId="46" xfId="0" applyFont="1" applyBorder="1"/>
    <xf numFmtId="0" fontId="29" fillId="0" borderId="13" xfId="0" applyFont="1" applyBorder="1"/>
    <xf numFmtId="14" fontId="29" fillId="0" borderId="0" xfId="0" applyNumberFormat="1" applyFont="1" applyAlignment="1">
      <alignment horizontal="centerContinuous"/>
    </xf>
    <xf numFmtId="166" fontId="32" fillId="0" borderId="0" xfId="0" applyNumberFormat="1" applyFont="1" applyAlignment="1" applyProtection="1">
      <alignment horizontal="centerContinuous"/>
      <protection locked="0"/>
    </xf>
    <xf numFmtId="0" fontId="47" fillId="0" borderId="0" xfId="0" applyFont="1"/>
    <xf numFmtId="0" fontId="47" fillId="0" borderId="30" xfId="0" applyFont="1" applyBorder="1"/>
    <xf numFmtId="0" fontId="33" fillId="0" borderId="0" xfId="0" applyFont="1"/>
    <xf numFmtId="0" fontId="29" fillId="0" borderId="19" xfId="0" applyFont="1" applyBorder="1"/>
    <xf numFmtId="0" fontId="29" fillId="12" borderId="26" xfId="0" applyFont="1" applyFill="1" applyBorder="1"/>
    <xf numFmtId="0" fontId="29" fillId="12" borderId="27" xfId="0" applyFont="1" applyFill="1" applyBorder="1"/>
    <xf numFmtId="0" fontId="29" fillId="12" borderId="28" xfId="0" applyFont="1" applyFill="1" applyBorder="1"/>
    <xf numFmtId="0" fontId="29" fillId="15" borderId="29" xfId="0" applyFont="1" applyFill="1" applyBorder="1"/>
    <xf numFmtId="0" fontId="29" fillId="15" borderId="0" xfId="0" applyFont="1" applyFill="1"/>
    <xf numFmtId="0" fontId="29" fillId="15" borderId="30" xfId="0" applyFont="1" applyFill="1" applyBorder="1"/>
    <xf numFmtId="0" fontId="29" fillId="15" borderId="0" xfId="0" applyFont="1" applyFill="1" applyAlignment="1">
      <alignment horizontal="left" indent="3"/>
    </xf>
    <xf numFmtId="0" fontId="29" fillId="15" borderId="29" xfId="0" applyFont="1" applyFill="1" applyBorder="1" applyAlignment="1">
      <alignment horizontal="left"/>
    </xf>
    <xf numFmtId="0" fontId="29" fillId="15" borderId="22" xfId="0" applyFont="1" applyFill="1" applyBorder="1"/>
    <xf numFmtId="0" fontId="29" fillId="15" borderId="24" xfId="0" applyFont="1" applyFill="1" applyBorder="1"/>
    <xf numFmtId="0" fontId="29" fillId="15" borderId="34" xfId="0" applyFont="1" applyFill="1" applyBorder="1"/>
    <xf numFmtId="0" fontId="29" fillId="15" borderId="17" xfId="0" applyFont="1" applyFill="1" applyBorder="1"/>
    <xf numFmtId="0" fontId="29" fillId="15" borderId="21" xfId="0" applyFont="1" applyFill="1" applyBorder="1"/>
    <xf numFmtId="0" fontId="28" fillId="15" borderId="32" xfId="0" applyFont="1" applyFill="1" applyBorder="1"/>
    <xf numFmtId="0" fontId="29" fillId="15" borderId="22" xfId="0" applyFont="1" applyFill="1" applyBorder="1" applyAlignment="1">
      <alignment horizontal="centerContinuous"/>
    </xf>
    <xf numFmtId="0" fontId="29" fillId="15" borderId="23" xfId="0" applyFont="1" applyFill="1" applyBorder="1" applyAlignment="1">
      <alignment horizontal="centerContinuous"/>
    </xf>
    <xf numFmtId="0" fontId="29" fillId="15" borderId="23" xfId="0" applyFont="1" applyFill="1" applyBorder="1"/>
    <xf numFmtId="0" fontId="29" fillId="15" borderId="36" xfId="0" applyFont="1" applyFill="1" applyBorder="1"/>
    <xf numFmtId="0" fontId="29" fillId="15" borderId="37" xfId="0" applyFont="1" applyFill="1" applyBorder="1"/>
    <xf numFmtId="0" fontId="29" fillId="15" borderId="40" xfId="0" applyFont="1" applyFill="1" applyBorder="1" applyAlignment="1">
      <alignment horizontal="centerContinuous"/>
    </xf>
    <xf numFmtId="0" fontId="29" fillId="15" borderId="38" xfId="0" applyFont="1" applyFill="1" applyBorder="1" applyAlignment="1">
      <alignment horizontal="centerContinuous"/>
    </xf>
    <xf numFmtId="0" fontId="29" fillId="15" borderId="38" xfId="0" applyFont="1" applyFill="1" applyBorder="1"/>
    <xf numFmtId="0" fontId="29" fillId="15" borderId="41" xfId="0" applyFont="1" applyFill="1" applyBorder="1"/>
    <xf numFmtId="0" fontId="29" fillId="14" borderId="29" xfId="0" applyFont="1" applyFill="1" applyBorder="1"/>
    <xf numFmtId="0" fontId="24" fillId="17" borderId="0" xfId="0" applyFont="1" applyFill="1" applyAlignment="1">
      <alignment horizontal="center" vertical="center"/>
    </xf>
    <xf numFmtId="0" fontId="24" fillId="18" borderId="0" xfId="0" applyFont="1" applyFill="1" applyAlignment="1">
      <alignment horizontal="center" vertical="center"/>
    </xf>
    <xf numFmtId="0" fontId="47" fillId="0" borderId="0" xfId="0" applyFont="1" applyAlignment="1">
      <alignment horizontal="center"/>
    </xf>
    <xf numFmtId="0" fontId="47" fillId="0" borderId="30" xfId="0" applyFont="1" applyBorder="1" applyAlignment="1">
      <alignment horizontal="center"/>
    </xf>
    <xf numFmtId="166" fontId="32" fillId="0" borderId="20" xfId="0" applyNumberFormat="1" applyFont="1" applyBorder="1" applyAlignment="1" applyProtection="1">
      <alignment horizontal="center"/>
      <protection locked="0"/>
    </xf>
    <xf numFmtId="166" fontId="32" fillId="0" borderId="18" xfId="0" applyNumberFormat="1" applyFont="1" applyBorder="1" applyAlignment="1" applyProtection="1">
      <alignment horizontal="center"/>
      <protection locked="0"/>
    </xf>
    <xf numFmtId="0" fontId="41" fillId="0" borderId="22" xfId="0" applyFont="1" applyBorder="1" applyAlignment="1">
      <alignment horizontal="left"/>
    </xf>
    <xf numFmtId="0" fontId="41" fillId="0" borderId="24" xfId="0" applyFont="1" applyBorder="1" applyAlignment="1">
      <alignment horizontal="left"/>
    </xf>
    <xf numFmtId="0" fontId="41" fillId="0" borderId="23" xfId="0" applyFont="1" applyBorder="1" applyAlignment="1">
      <alignment horizontal="left"/>
    </xf>
    <xf numFmtId="0" fontId="29" fillId="0" borderId="17" xfId="0" applyFont="1" applyBorder="1" applyAlignment="1" applyProtection="1">
      <alignment horizontal="left"/>
      <protection locked="0"/>
    </xf>
    <xf numFmtId="0" fontId="29" fillId="0" borderId="21"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28" fillId="0" borderId="17" xfId="0" applyFont="1" applyBorder="1" applyAlignment="1" applyProtection="1">
      <alignment horizontal="center"/>
      <protection locked="0"/>
    </xf>
    <xf numFmtId="0" fontId="28" fillId="0" borderId="21"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45" fillId="5" borderId="42" xfId="0" applyFont="1" applyFill="1" applyBorder="1" applyAlignment="1">
      <alignment horizontal="center"/>
    </xf>
    <xf numFmtId="0" fontId="45" fillId="5" borderId="43" xfId="0" applyFont="1" applyFill="1" applyBorder="1" applyAlignment="1">
      <alignment horizontal="center"/>
    </xf>
    <xf numFmtId="0" fontId="45" fillId="5" borderId="45" xfId="0" applyFont="1" applyFill="1" applyBorder="1" applyAlignment="1">
      <alignment horizontal="center"/>
    </xf>
    <xf numFmtId="0" fontId="29" fillId="14" borderId="42" xfId="0" applyFont="1" applyFill="1" applyBorder="1" applyAlignment="1" applyProtection="1">
      <alignment horizontal="left" vertical="top" wrapText="1"/>
      <protection locked="0"/>
    </xf>
    <xf numFmtId="0" fontId="29" fillId="14" borderId="43" xfId="0" applyFont="1" applyFill="1" applyBorder="1" applyAlignment="1" applyProtection="1">
      <alignment horizontal="left" vertical="top" wrapText="1"/>
      <protection locked="0"/>
    </xf>
    <xf numFmtId="0" fontId="29" fillId="0" borderId="42" xfId="0" applyFont="1" applyBorder="1" applyAlignment="1" applyProtection="1">
      <alignment horizontal="center"/>
      <protection locked="0"/>
    </xf>
    <xf numFmtId="0" fontId="29" fillId="0" borderId="45" xfId="0" applyFont="1" applyBorder="1" applyAlignment="1" applyProtection="1">
      <alignment horizontal="center"/>
      <protection locked="0"/>
    </xf>
    <xf numFmtId="0" fontId="29" fillId="0" borderId="43" xfId="0" applyFont="1" applyBorder="1" applyAlignment="1" applyProtection="1">
      <alignment horizontal="center"/>
      <protection locked="0"/>
    </xf>
    <xf numFmtId="0" fontId="29" fillId="0" borderId="36" xfId="0" applyFont="1" applyBorder="1" applyAlignment="1">
      <alignment horizontal="center"/>
    </xf>
    <xf numFmtId="0" fontId="29" fillId="0" borderId="37" xfId="0" applyFont="1" applyBorder="1" applyAlignment="1">
      <alignment horizontal="center"/>
    </xf>
    <xf numFmtId="0" fontId="29" fillId="0" borderId="29" xfId="0" applyFont="1" applyBorder="1" applyAlignment="1">
      <alignment horizontal="center"/>
    </xf>
    <xf numFmtId="0" fontId="29" fillId="0" borderId="0" xfId="0" applyFont="1" applyAlignment="1">
      <alignment horizontal="center"/>
    </xf>
    <xf numFmtId="0" fontId="29" fillId="0" borderId="20" xfId="0" applyFont="1" applyBorder="1" applyAlignment="1" applyProtection="1">
      <alignment horizontal="left"/>
      <protection locked="0"/>
    </xf>
    <xf numFmtId="0" fontId="29" fillId="12" borderId="22" xfId="0" applyFont="1" applyFill="1" applyBorder="1" applyAlignment="1">
      <alignment horizontal="left" vertical="top" wrapText="1"/>
    </xf>
    <xf numFmtId="0" fontId="29" fillId="12" borderId="17" xfId="0" applyFont="1" applyFill="1" applyBorder="1" applyAlignment="1">
      <alignment horizontal="left" vertical="top" wrapText="1"/>
    </xf>
    <xf numFmtId="166" fontId="32" fillId="12" borderId="24" xfId="0" applyNumberFormat="1" applyFont="1" applyFill="1" applyBorder="1" applyAlignment="1" applyProtection="1">
      <alignment horizontal="center"/>
      <protection locked="0"/>
    </xf>
    <xf numFmtId="166" fontId="32" fillId="12" borderId="23" xfId="0" applyNumberFormat="1" applyFont="1" applyFill="1" applyBorder="1" applyAlignment="1" applyProtection="1">
      <alignment horizontal="center"/>
      <protection locked="0"/>
    </xf>
    <xf numFmtId="166" fontId="32" fillId="12" borderId="21" xfId="0" applyNumberFormat="1" applyFont="1" applyFill="1" applyBorder="1" applyAlignment="1" applyProtection="1">
      <alignment horizontal="center"/>
      <protection locked="0"/>
    </xf>
    <xf numFmtId="166" fontId="32" fillId="12" borderId="16" xfId="0" applyNumberFormat="1" applyFont="1" applyFill="1" applyBorder="1" applyAlignment="1" applyProtection="1">
      <alignment horizontal="center"/>
      <protection locked="0"/>
    </xf>
    <xf numFmtId="0" fontId="29" fillId="12" borderId="25" xfId="0" applyFont="1" applyFill="1" applyBorder="1" applyAlignment="1">
      <alignment horizontal="right"/>
    </xf>
    <xf numFmtId="0" fontId="29" fillId="12" borderId="0" xfId="0" applyFont="1" applyFill="1" applyAlignment="1">
      <alignment horizontal="right"/>
    </xf>
    <xf numFmtId="0" fontId="29" fillId="12" borderId="21" xfId="0" applyFont="1" applyFill="1" applyBorder="1" applyAlignment="1" applyProtection="1">
      <alignment horizontal="center"/>
      <protection locked="0"/>
    </xf>
    <xf numFmtId="0" fontId="29" fillId="12" borderId="32" xfId="0" applyFont="1" applyFill="1" applyBorder="1" applyAlignment="1" applyProtection="1">
      <alignment horizontal="center"/>
      <protection locked="0"/>
    </xf>
    <xf numFmtId="0" fontId="32" fillId="0" borderId="31" xfId="0" applyFont="1" applyBorder="1" applyAlignment="1" applyProtection="1">
      <alignment horizontal="left"/>
      <protection locked="0"/>
    </xf>
    <xf numFmtId="0" fontId="32" fillId="0" borderId="21" xfId="0" applyFont="1" applyBorder="1" applyAlignment="1" applyProtection="1">
      <alignment horizontal="left"/>
      <protection locked="0"/>
    </xf>
    <xf numFmtId="0" fontId="32" fillId="0" borderId="16" xfId="0" applyFont="1" applyBorder="1" applyAlignment="1" applyProtection="1">
      <alignment horizontal="left"/>
      <protection locked="0"/>
    </xf>
    <xf numFmtId="0" fontId="32" fillId="0" borderId="17" xfId="0" applyFont="1" applyBorder="1" applyAlignment="1" applyProtection="1">
      <alignment horizontal="left"/>
      <protection locked="0"/>
    </xf>
    <xf numFmtId="49" fontId="32" fillId="0" borderId="17" xfId="0" applyNumberFormat="1" applyFont="1" applyBorder="1" applyAlignment="1" applyProtection="1">
      <alignment horizontal="center"/>
      <protection locked="0"/>
    </xf>
    <xf numFmtId="49" fontId="32" fillId="0" borderId="21" xfId="0" applyNumberFormat="1" applyFont="1" applyBorder="1" applyAlignment="1" applyProtection="1">
      <alignment horizontal="center"/>
      <protection locked="0"/>
    </xf>
    <xf numFmtId="49" fontId="32" fillId="0" borderId="32" xfId="0" applyNumberFormat="1" applyFont="1" applyBorder="1" applyAlignment="1" applyProtection="1">
      <alignment horizontal="center"/>
      <protection locked="0"/>
    </xf>
    <xf numFmtId="0" fontId="29" fillId="0" borderId="22" xfId="0" applyFont="1" applyBorder="1" applyAlignment="1">
      <alignment horizontal="center"/>
    </xf>
    <xf numFmtId="0" fontId="29" fillId="0" borderId="24" xfId="0" applyFont="1" applyBorder="1" applyAlignment="1">
      <alignment horizontal="center"/>
    </xf>
    <xf numFmtId="0" fontId="29" fillId="0" borderId="34" xfId="0" applyFont="1" applyBorder="1" applyAlignment="1">
      <alignment horizontal="center"/>
    </xf>
    <xf numFmtId="0" fontId="32" fillId="0" borderId="19" xfId="0" applyFont="1" applyBorder="1" applyAlignment="1" applyProtection="1">
      <alignment horizontal="center"/>
      <protection locked="0"/>
    </xf>
    <xf numFmtId="0" fontId="32" fillId="0" borderId="20" xfId="0" applyFont="1" applyBorder="1" applyAlignment="1" applyProtection="1">
      <alignment horizontal="center"/>
      <protection locked="0"/>
    </xf>
    <xf numFmtId="0" fontId="29" fillId="11" borderId="20" xfId="0" applyFont="1" applyFill="1" applyBorder="1" applyAlignment="1" applyProtection="1">
      <alignment horizontal="center"/>
      <protection locked="0"/>
    </xf>
    <xf numFmtId="0" fontId="29" fillId="11" borderId="35" xfId="0" applyFont="1" applyFill="1" applyBorder="1" applyAlignment="1" applyProtection="1">
      <alignment horizontal="center"/>
      <protection locked="0"/>
    </xf>
    <xf numFmtId="0" fontId="29" fillId="0" borderId="22" xfId="0" applyFont="1" applyBorder="1" applyAlignment="1">
      <alignment horizontal="left"/>
    </xf>
    <xf numFmtId="0" fontId="29" fillId="0" borderId="23" xfId="0" applyFont="1" applyBorder="1" applyAlignment="1">
      <alignment horizontal="left"/>
    </xf>
    <xf numFmtId="0" fontId="29" fillId="0" borderId="25" xfId="0" applyFont="1" applyBorder="1" applyAlignment="1">
      <alignment horizontal="left"/>
    </xf>
    <xf numFmtId="0" fontId="29" fillId="0" borderId="0" xfId="0" applyFont="1" applyAlignment="1">
      <alignment horizontal="left"/>
    </xf>
    <xf numFmtId="167" fontId="32" fillId="0" borderId="40" xfId="0" applyNumberFormat="1" applyFont="1" applyBorder="1" applyAlignment="1" applyProtection="1">
      <alignment horizontal="left"/>
      <protection locked="0"/>
    </xf>
    <xf numFmtId="167" fontId="32" fillId="0" borderId="38" xfId="0" applyNumberFormat="1" applyFont="1" applyBorder="1" applyAlignment="1" applyProtection="1">
      <alignment horizontal="left"/>
      <protection locked="0"/>
    </xf>
    <xf numFmtId="166" fontId="32" fillId="0" borderId="40" xfId="0" applyNumberFormat="1" applyFont="1" applyBorder="1" applyAlignment="1" applyProtection="1">
      <alignment horizontal="center"/>
      <protection locked="0"/>
    </xf>
    <xf numFmtId="166" fontId="32" fillId="0" borderId="37" xfId="0" applyNumberFormat="1" applyFont="1" applyBorder="1" applyAlignment="1" applyProtection="1">
      <alignment horizontal="center"/>
      <protection locked="0"/>
    </xf>
    <xf numFmtId="18" fontId="32" fillId="0" borderId="40" xfId="0" applyNumberFormat="1" applyFont="1" applyBorder="1" applyAlignment="1" applyProtection="1">
      <alignment horizontal="left"/>
      <protection locked="0"/>
    </xf>
    <xf numFmtId="18" fontId="32" fillId="0" borderId="37" xfId="0" applyNumberFormat="1" applyFont="1" applyBorder="1" applyAlignment="1" applyProtection="1">
      <alignment horizontal="left"/>
      <protection locked="0"/>
    </xf>
    <xf numFmtId="18" fontId="32" fillId="0" borderId="41" xfId="0" applyNumberFormat="1" applyFont="1" applyBorder="1" applyAlignment="1" applyProtection="1">
      <alignment horizontal="left"/>
      <protection locked="0"/>
    </xf>
    <xf numFmtId="0" fontId="5" fillId="0" borderId="0" xfId="0" applyFont="1" applyAlignment="1">
      <alignment horizontal="right" vertical="center" wrapText="1"/>
    </xf>
    <xf numFmtId="0" fontId="5" fillId="0" borderId="21" xfId="0" applyFont="1" applyBorder="1" applyAlignment="1">
      <alignment horizontal="right" vertical="center" wrapText="1"/>
    </xf>
    <xf numFmtId="8" fontId="17" fillId="8" borderId="0" xfId="0" applyNumberFormat="1" applyFont="1" applyFill="1" applyAlignment="1">
      <alignment horizontal="right" vertical="center" wrapText="1"/>
    </xf>
    <xf numFmtId="8" fontId="17" fillId="8" borderId="21" xfId="0" applyNumberFormat="1" applyFont="1" applyFill="1" applyBorder="1" applyAlignment="1">
      <alignment horizontal="right" vertical="center" wrapText="1"/>
    </xf>
    <xf numFmtId="0" fontId="18" fillId="0" borderId="21" xfId="0" applyFont="1" applyBorder="1" applyAlignment="1">
      <alignment horizontal="left"/>
    </xf>
    <xf numFmtId="0" fontId="23" fillId="0" borderId="0" xfId="2" applyFont="1" applyAlignment="1">
      <alignment horizontal="left" vertical="top" wrapText="1"/>
    </xf>
    <xf numFmtId="0" fontId="23" fillId="0" borderId="0" xfId="2" applyFont="1" applyAlignment="1">
      <alignment horizontal="left" vertical="center" wrapText="1"/>
    </xf>
    <xf numFmtId="0" fontId="20" fillId="0" borderId="0" xfId="0" applyFont="1" applyBorder="1" applyAlignment="1">
      <alignment horizontal="left" vertical="top" wrapText="1"/>
    </xf>
    <xf numFmtId="0" fontId="24" fillId="16" borderId="0" xfId="0" applyFont="1" applyFill="1" applyAlignment="1">
      <alignment horizontal="center" vertical="center"/>
    </xf>
    <xf numFmtId="0" fontId="19" fillId="0" borderId="0" xfId="0" applyFont="1" applyAlignment="1">
      <alignment horizont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13" fillId="7" borderId="19" xfId="0" applyFont="1" applyFill="1" applyBorder="1" applyAlignment="1" applyProtection="1">
      <alignment horizontal="left" vertical="top"/>
      <protection locked="0"/>
    </xf>
    <xf numFmtId="0" fontId="13" fillId="7" borderId="18" xfId="0" applyFont="1" applyFill="1" applyBorder="1" applyAlignment="1" applyProtection="1">
      <alignment horizontal="left" vertical="top"/>
      <protection locked="0"/>
    </xf>
    <xf numFmtId="14" fontId="13" fillId="7" borderId="1" xfId="0" applyNumberFormat="1" applyFont="1" applyFill="1" applyBorder="1" applyAlignment="1" applyProtection="1">
      <alignment horizontal="center"/>
      <protection locked="0"/>
    </xf>
  </cellXfs>
  <cellStyles count="3">
    <cellStyle name="Hyperlink" xfId="2" builtinId="8"/>
    <cellStyle name="Normal" xfId="0" builtinId="0"/>
    <cellStyle name="Percent" xfId="1" builtinId="5"/>
  </cellStyles>
  <dxfs count="61">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9"/>
        <color theme="1"/>
        <name val="Roboto"/>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1B1B1B"/>
        <name val="Roboto"/>
        <scheme val="none"/>
      </font>
      <numFmt numFmtId="165" formatCode="&quot;$&quot;#,##0.00"/>
      <fill>
        <patternFill patternType="solid">
          <fgColor rgb="FF000000"/>
          <bgColor theme="7"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F2080"/>
      <color rgb="FFA95AA1"/>
      <color rgb="FFF5793A"/>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25</xdr:row>
          <xdr:rowOff>21167</xdr:rowOff>
        </xdr:from>
        <xdr:to>
          <xdr:col>6</xdr:col>
          <xdr:colOff>46567</xdr:colOff>
          <xdr:row>27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Chair/Director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0</xdr:rowOff>
        </xdr:from>
        <xdr:to>
          <xdr:col>5</xdr:col>
          <xdr:colOff>372533</xdr:colOff>
          <xdr:row>29</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29</xdr:row>
          <xdr:rowOff>29633</xdr:rowOff>
        </xdr:from>
        <xdr:to>
          <xdr:col>5</xdr:col>
          <xdr:colOff>541867</xdr:colOff>
          <xdr:row>30</xdr:row>
          <xdr:rowOff>105833</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Administration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31</xdr:row>
          <xdr:rowOff>0</xdr:rowOff>
        </xdr:from>
        <xdr:to>
          <xdr:col>6</xdr:col>
          <xdr:colOff>0</xdr:colOff>
          <xdr:row>31</xdr:row>
          <xdr:rowOff>143933</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31</xdr:row>
          <xdr:rowOff>105833</xdr:rowOff>
        </xdr:from>
        <xdr:to>
          <xdr:col>5</xdr:col>
          <xdr:colOff>372533</xdr:colOff>
          <xdr:row>33</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135467</xdr:colOff>
          <xdr:row>23</xdr:row>
          <xdr:rowOff>21167</xdr:rowOff>
        </xdr:from>
        <xdr:to>
          <xdr:col>12</xdr:col>
          <xdr:colOff>21167</xdr:colOff>
          <xdr:row>25</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Intra-State Travel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135467</xdr:colOff>
          <xdr:row>25</xdr:row>
          <xdr:rowOff>0</xdr:rowOff>
        </xdr:from>
        <xdr:to>
          <xdr:col>14</xdr:col>
          <xdr:colOff>723900</xdr:colOff>
          <xdr:row>26</xdr:row>
          <xdr:rowOff>143933</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Intra-State Travel (professional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135467</xdr:colOff>
          <xdr:row>28</xdr:row>
          <xdr:rowOff>0</xdr:rowOff>
        </xdr:from>
        <xdr:to>
          <xdr:col>14</xdr:col>
          <xdr:colOff>1164167</xdr:colOff>
          <xdr:row>29</xdr:row>
          <xdr:rowOff>8467</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Out-of State Travel (essential to the normal operations)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135467</xdr:colOff>
          <xdr:row>29</xdr:row>
          <xdr:rowOff>21167</xdr:rowOff>
        </xdr:from>
        <xdr:to>
          <xdr:col>14</xdr:col>
          <xdr:colOff>1181100</xdr:colOff>
          <xdr:row>30</xdr:row>
          <xdr:rowOff>105833</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Out-of State Travel (professional meeting, association)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135467</xdr:colOff>
          <xdr:row>31</xdr:row>
          <xdr:rowOff>8467</xdr:rowOff>
        </xdr:from>
        <xdr:to>
          <xdr:col>14</xdr:col>
          <xdr:colOff>563033</xdr:colOff>
          <xdr:row>31</xdr:row>
          <xdr:rowOff>143933</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Out-of State Travel (recruitment)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135467</xdr:colOff>
          <xdr:row>32</xdr:row>
          <xdr:rowOff>0</xdr:rowOff>
        </xdr:from>
        <xdr:to>
          <xdr:col>14</xdr:col>
          <xdr:colOff>563033</xdr:colOff>
          <xdr:row>32</xdr:row>
          <xdr:rowOff>143933</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Out-of State Travel (professional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23</xdr:row>
          <xdr:rowOff>29633</xdr:rowOff>
        </xdr:from>
        <xdr:to>
          <xdr:col>6</xdr:col>
          <xdr:colOff>46567</xdr:colOff>
          <xdr:row>26</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Instructional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135467</xdr:colOff>
          <xdr:row>33</xdr:row>
          <xdr:rowOff>0</xdr:rowOff>
        </xdr:from>
        <xdr:to>
          <xdr:col>14</xdr:col>
          <xdr:colOff>554567</xdr:colOff>
          <xdr:row>34</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 Moving/Relocation</a:t>
              </a:r>
            </a:p>
          </xdr:txBody>
        </xdr:sp>
        <xdr:clientData/>
      </xdr:twoCellAnchor>
    </mc:Choice>
    <mc:Fallback/>
  </mc:AlternateContent>
  <xdr:twoCellAnchor>
    <xdr:from>
      <xdr:col>1</xdr:col>
      <xdr:colOff>38100</xdr:colOff>
      <xdr:row>73</xdr:row>
      <xdr:rowOff>19050</xdr:rowOff>
    </xdr:from>
    <xdr:to>
      <xdr:col>1</xdr:col>
      <xdr:colOff>114300</xdr:colOff>
      <xdr:row>73</xdr:row>
      <xdr:rowOff>104775</xdr:rowOff>
    </xdr:to>
    <xdr:sp macro="" textlink="">
      <xdr:nvSpPr>
        <xdr:cNvPr id="2" name="Flowchart: Connector 1">
          <a:extLst>
            <a:ext uri="{FF2B5EF4-FFF2-40B4-BE49-F238E27FC236}">
              <a16:creationId xmlns:a16="http://schemas.microsoft.com/office/drawing/2014/main" id="{00000000-0008-0000-0000-000002000000}"/>
            </a:ext>
          </a:extLst>
        </xdr:cNvPr>
        <xdr:cNvSpPr/>
      </xdr:nvSpPr>
      <xdr:spPr>
        <a:xfrm>
          <a:off x="584200" y="11618383"/>
          <a:ext cx="76200" cy="85725"/>
        </a:xfrm>
        <a:prstGeom prst="flowChart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74</xdr:row>
      <xdr:rowOff>57150</xdr:rowOff>
    </xdr:from>
    <xdr:to>
      <xdr:col>1</xdr:col>
      <xdr:colOff>142874</xdr:colOff>
      <xdr:row>74</xdr:row>
      <xdr:rowOff>142875</xdr:rowOff>
    </xdr:to>
    <xdr:sp macro="" textlink="">
      <xdr:nvSpPr>
        <xdr:cNvPr id="3" name="Flowchart: Connector 2">
          <a:extLst>
            <a:ext uri="{FF2B5EF4-FFF2-40B4-BE49-F238E27FC236}">
              <a16:creationId xmlns:a16="http://schemas.microsoft.com/office/drawing/2014/main" id="{00000000-0008-0000-0000-000003000000}"/>
            </a:ext>
          </a:extLst>
        </xdr:cNvPr>
        <xdr:cNvSpPr/>
      </xdr:nvSpPr>
      <xdr:spPr>
        <a:xfrm flipV="1">
          <a:off x="584200" y="11808883"/>
          <a:ext cx="104774" cy="85725"/>
        </a:xfrm>
        <a:prstGeom prst="flowChart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73</xdr:row>
      <xdr:rowOff>19050</xdr:rowOff>
    </xdr:from>
    <xdr:to>
      <xdr:col>1</xdr:col>
      <xdr:colOff>142874</xdr:colOff>
      <xdr:row>73</xdr:row>
      <xdr:rowOff>104775</xdr:rowOff>
    </xdr:to>
    <xdr:sp macro="" textlink="">
      <xdr:nvSpPr>
        <xdr:cNvPr id="4" name="Flowchart: Connector 3">
          <a:extLst>
            <a:ext uri="{FF2B5EF4-FFF2-40B4-BE49-F238E27FC236}">
              <a16:creationId xmlns:a16="http://schemas.microsoft.com/office/drawing/2014/main" id="{00000000-0008-0000-0000-000004000000}"/>
            </a:ext>
          </a:extLst>
        </xdr:cNvPr>
        <xdr:cNvSpPr/>
      </xdr:nvSpPr>
      <xdr:spPr>
        <a:xfrm flipV="1">
          <a:off x="584200" y="11618383"/>
          <a:ext cx="104774" cy="85725"/>
        </a:xfrm>
        <a:prstGeom prst="flowChart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75</xdr:row>
      <xdr:rowOff>28575</xdr:rowOff>
    </xdr:from>
    <xdr:to>
      <xdr:col>1</xdr:col>
      <xdr:colOff>142874</xdr:colOff>
      <xdr:row>75</xdr:row>
      <xdr:rowOff>114300</xdr:rowOff>
    </xdr:to>
    <xdr:sp macro="" textlink="">
      <xdr:nvSpPr>
        <xdr:cNvPr id="5" name="Flowchart: Connector 4">
          <a:extLst>
            <a:ext uri="{FF2B5EF4-FFF2-40B4-BE49-F238E27FC236}">
              <a16:creationId xmlns:a16="http://schemas.microsoft.com/office/drawing/2014/main" id="{00000000-0008-0000-0000-000005000000}"/>
            </a:ext>
          </a:extLst>
        </xdr:cNvPr>
        <xdr:cNvSpPr/>
      </xdr:nvSpPr>
      <xdr:spPr>
        <a:xfrm flipV="1">
          <a:off x="584200" y="11966575"/>
          <a:ext cx="104774" cy="85725"/>
        </a:xfrm>
        <a:prstGeom prst="flowChart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76</xdr:row>
      <xdr:rowOff>57150</xdr:rowOff>
    </xdr:from>
    <xdr:to>
      <xdr:col>1</xdr:col>
      <xdr:colOff>133349</xdr:colOff>
      <xdr:row>76</xdr:row>
      <xdr:rowOff>142875</xdr:rowOff>
    </xdr:to>
    <xdr:sp macro="" textlink="">
      <xdr:nvSpPr>
        <xdr:cNvPr id="6" name="Flowchart: Connector 5">
          <a:extLst>
            <a:ext uri="{FF2B5EF4-FFF2-40B4-BE49-F238E27FC236}">
              <a16:creationId xmlns:a16="http://schemas.microsoft.com/office/drawing/2014/main" id="{00000000-0008-0000-0000-000006000000}"/>
            </a:ext>
          </a:extLst>
        </xdr:cNvPr>
        <xdr:cNvSpPr/>
      </xdr:nvSpPr>
      <xdr:spPr>
        <a:xfrm flipV="1">
          <a:off x="574675" y="12147550"/>
          <a:ext cx="104774" cy="85725"/>
        </a:xfrm>
        <a:prstGeom prst="flowChart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4:Y29" totalsRowShown="0" headerRowDxfId="60" dataDxfId="58" headerRowBorderDxfId="59" tableBorderDxfId="57" totalsRowBorderDxfId="56">
  <tableColumns count="24">
    <tableColumn id="13" xr3:uid="{018D380F-D6BB-4E19-834A-51AD7DEF7918}" name="Location" dataDxfId="55"/>
    <tableColumn id="12" xr3:uid="{0CCF96E4-0949-4FD9-88EE-0495CC0B73F0}" name="Rate Type" dataDxfId="54"/>
    <tableColumn id="22" xr3:uid="{8AED8B5F-94CD-420D-978A-7817A5759562}" name="Notes/Comments (optional)" dataDxfId="53"/>
    <tableColumn id="18" xr3:uid="{F952657B-F131-49C3-B946-E845CC529F29}" name="D/I" dataDxfId="52">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1">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50"/>
    <tableColumn id="3" xr3:uid="{636CFAB8-333E-459E-AFE1-B9C9058EC0D8}" name="Personal Day?_x000a_Yes = 1" dataDxfId="49">
      <calculatedColumnFormula>0</calculatedColumnFormula>
    </tableColumn>
    <tableColumn id="5" xr3:uid="{232DD9FC-1F80-415B-AB5D-1E35A192476C}" name="# Provided Breakfasts" dataDxfId="48">
      <calculatedColumnFormula>0</calculatedColumnFormula>
    </tableColumn>
    <tableColumn id="7" xr3:uid="{19F10837-F244-4B7E-B4D2-8A60B3F5768B}" name="# Provided Lunches" dataDxfId="47">
      <calculatedColumnFormula>0</calculatedColumnFormula>
    </tableColumn>
    <tableColumn id="9" xr3:uid="{33BDE186-C93E-460D-BC5B-46918D6344BB}" name="# Provided Dinners" dataDxfId="46">
      <calculatedColumnFormula>0</calculatedColumnFormula>
    </tableColumn>
    <tableColumn id="21" xr3:uid="{B28256F2-93E2-438F-A6B2-171F5D17A8AE}" name="M&amp;IE Total" dataDxfId="45">
      <calculatedColumnFormula>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44"/>
    <tableColumn id="16" xr3:uid="{7FD5D9A2-E553-4CFB-A2F5-D473F42A9BD2}" name="Lodging*" dataDxfId="43"/>
    <tableColumn id="11" xr3:uid="{54F08054-FBBE-47B7-B516-14A3304C486B}" name="Miles*" dataDxfId="42"/>
    <tableColumn id="14" xr3:uid="{15E74E2F-21D9-4D0B-A873-02677E505EBE}" name="Ground Transport*" dataDxfId="41"/>
    <tableColumn id="23" xr3:uid="{214C631E-27DA-4300-B334-D94DD2EDDD09}" name="Car Rental*" dataDxfId="40"/>
    <tableColumn id="20" xr3:uid="{817F2205-CF57-45FD-BFE5-54983262C97E}" name="Business Expense*" dataDxfId="39"/>
    <tableColumn id="19" xr3:uid="{7D54C5E4-2C80-47E2-83C9-55E6F22DBD44}" name="Full Amt" dataDxfId="38">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7">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6">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5">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4">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dataDxfId="33">
      <calculatedColumnFormula>IFERROR(SUM(L15:N15,P15:R15,(TblTrvlDetails[[#This Row],[Miles*]]*VLOOKUP("Car Mileage",TblTransport[#All],2,FALSE))),"")</calculatedColumnFormula>
    </tableColumn>
    <tableColumn id="25" xr3:uid="{6FD86520-FE29-43D7-9AB0-B82E6FE225A3}" name="Advance/_x000a_Prepaid*"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6:D11" totalsRowShown="0" headerRowDxfId="31" dataDxfId="29" headerRowBorderDxfId="30" tableBorderDxfId="28">
  <tableColumns count="3">
    <tableColumn id="1" xr3:uid="{369570FD-1834-4FB8-9234-0E0D6C23D427}" name="Location (only enter lodging destinations)" dataDxfId="27"/>
    <tableColumn id="2" xr3:uid="{136AC6CE-68BB-484F-A9B8-6C1A0F421606}" name="Choose per diem rate from drop-down*" dataDxfId="26"/>
    <tableColumn id="4" xr3:uid="{06411064-9ACB-4BD4-9F2A-391D84E26978}" name="Manually input rate here only if &quot;International&quot; was selected**"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table" Target="../tables/table2.xml"/><Relationship Id="rId2" Type="http://schemas.openxmlformats.org/officeDocument/2006/relationships/hyperlink" Target="https://www.travel.dod.mil/Travel-Transportation-Rates/Per-Diem/Per-Diem-Rate-Lookup/" TargetMode="External"/><Relationship Id="rId1" Type="http://schemas.openxmlformats.org/officeDocument/2006/relationships/hyperlink" Target="https://www.gsa.gov/travel/plan-book/per-diem-rates?topnav=travel" TargetMode="External"/><Relationship Id="rId6" Type="http://schemas.openxmlformats.org/officeDocument/2006/relationships/table" Target="../tables/table1.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5" Type="http://schemas.openxmlformats.org/officeDocument/2006/relationships/hyperlink" Target="https://youtu.be/-pJjag3MJCg" TargetMode="External"/><Relationship Id="rId4" Type="http://schemas.openxmlformats.org/officeDocument/2006/relationships/hyperlink" Target="https://aoprals.state.gov/web920/per_diem.asp"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518E-AC74-4652-94A5-F873E7C6696D}">
  <dimension ref="B1:V127"/>
  <sheetViews>
    <sheetView showGridLines="0" tabSelected="1" workbookViewId="0">
      <selection activeCell="U44" sqref="U44"/>
    </sheetView>
  </sheetViews>
  <sheetFormatPr defaultColWidth="7.5859375" defaultRowHeight="14.7" x14ac:dyDescent="0.6"/>
  <cols>
    <col min="1" max="1" width="7.5859375" style="85"/>
    <col min="2" max="2" width="11.41015625" style="85" customWidth="1"/>
    <col min="3" max="3" width="11.87890625" style="85" customWidth="1"/>
    <col min="4" max="4" width="7.41015625" style="85" customWidth="1"/>
    <col min="5" max="5" width="2" style="85" customWidth="1"/>
    <col min="6" max="6" width="12.29296875" style="85" customWidth="1"/>
    <col min="7" max="7" width="2.29296875" style="85" customWidth="1"/>
    <col min="8" max="8" width="11.5859375" style="85" customWidth="1"/>
    <col min="9" max="10" width="3.29296875" style="85" customWidth="1"/>
    <col min="11" max="11" width="5" style="85" customWidth="1"/>
    <col min="12" max="12" width="9.5859375" style="85" customWidth="1"/>
    <col min="13" max="13" width="6.5859375" style="85" customWidth="1"/>
    <col min="14" max="14" width="3" style="85" customWidth="1"/>
    <col min="15" max="15" width="18.5859375" style="85" customWidth="1"/>
    <col min="16" max="16" width="2.87890625" style="85" customWidth="1"/>
    <col min="17" max="17" width="12.41015625" style="85" customWidth="1"/>
    <col min="18" max="16384" width="7.5859375" style="85"/>
  </cols>
  <sheetData>
    <row r="1" spans="2:17" ht="26.25" customHeight="1" x14ac:dyDescent="0.6">
      <c r="B1" s="81" t="s">
        <v>83</v>
      </c>
      <c r="C1" s="82"/>
      <c r="D1" s="82"/>
      <c r="E1" s="82"/>
      <c r="F1" s="83"/>
      <c r="G1" s="83"/>
      <c r="H1" s="83"/>
      <c r="I1" s="83"/>
      <c r="J1" s="83"/>
      <c r="K1" s="83"/>
      <c r="L1" s="83"/>
      <c r="M1" s="83"/>
      <c r="N1" s="83"/>
      <c r="O1" s="83"/>
      <c r="P1" s="83"/>
      <c r="Q1" s="84" t="s">
        <v>84</v>
      </c>
    </row>
    <row r="2" spans="2:17" ht="17.350000000000001" x14ac:dyDescent="0.7">
      <c r="B2" s="86"/>
      <c r="C2" s="87"/>
      <c r="D2" s="87"/>
      <c r="E2" s="87"/>
      <c r="N2" s="88"/>
      <c r="Q2" s="89"/>
    </row>
    <row r="3" spans="2:17" ht="4.5" customHeight="1" x14ac:dyDescent="0.6">
      <c r="B3" s="86"/>
      <c r="Q3" s="89"/>
    </row>
    <row r="4" spans="2:17" ht="27" customHeight="1" x14ac:dyDescent="1.2">
      <c r="B4" s="90" t="s">
        <v>85</v>
      </c>
      <c r="C4" s="91"/>
      <c r="D4" s="91"/>
      <c r="E4" s="91"/>
      <c r="F4" s="91"/>
      <c r="G4" s="91"/>
      <c r="H4" s="91"/>
      <c r="I4" s="91"/>
      <c r="J4" s="91"/>
      <c r="K4" s="91"/>
      <c r="L4" s="91"/>
      <c r="M4" s="91"/>
      <c r="N4" s="91"/>
      <c r="O4" s="91"/>
      <c r="P4" s="91"/>
      <c r="Q4" s="92"/>
    </row>
    <row r="5" spans="2:17" ht="3" customHeight="1" thickBot="1" x14ac:dyDescent="0.65">
      <c r="B5" s="93"/>
      <c r="C5" s="94"/>
      <c r="D5" s="94"/>
      <c r="E5" s="94"/>
      <c r="F5" s="94"/>
      <c r="G5" s="94"/>
      <c r="H5" s="94"/>
      <c r="I5" s="94"/>
      <c r="J5" s="94"/>
      <c r="K5" s="94"/>
      <c r="L5" s="94"/>
      <c r="M5" s="94"/>
      <c r="N5" s="94"/>
      <c r="O5" s="94"/>
      <c r="P5" s="94"/>
      <c r="Q5" s="95"/>
    </row>
    <row r="6" spans="2:17" s="113" customFormat="1" ht="15.75" customHeight="1" x14ac:dyDescent="0.6">
      <c r="B6" s="96" t="s">
        <v>86</v>
      </c>
      <c r="C6" s="97"/>
      <c r="D6" s="97"/>
      <c r="E6" s="97"/>
      <c r="F6" s="97"/>
      <c r="G6" s="97"/>
      <c r="H6" s="97" t="s">
        <v>87</v>
      </c>
      <c r="I6" s="97"/>
      <c r="J6" s="97"/>
      <c r="K6" s="97"/>
      <c r="L6" s="97"/>
      <c r="M6" s="97"/>
      <c r="N6" s="97"/>
      <c r="O6" s="97"/>
      <c r="P6" s="97"/>
      <c r="Q6" s="98"/>
    </row>
    <row r="7" spans="2:17" x14ac:dyDescent="0.6">
      <c r="B7" s="99" t="s">
        <v>88</v>
      </c>
      <c r="C7" s="100"/>
      <c r="D7" s="100"/>
      <c r="E7" s="100"/>
      <c r="F7" s="100"/>
      <c r="G7" s="100"/>
      <c r="H7" s="101"/>
      <c r="I7" s="112"/>
      <c r="J7" s="102"/>
      <c r="K7" s="102"/>
      <c r="L7" s="103"/>
      <c r="M7" s="104" t="s">
        <v>89</v>
      </c>
      <c r="N7" s="100"/>
      <c r="O7" s="100"/>
      <c r="P7" s="100"/>
      <c r="Q7" s="105"/>
    </row>
    <row r="8" spans="2:17" ht="17.350000000000001" x14ac:dyDescent="0.7">
      <c r="B8" s="249"/>
      <c r="C8" s="250"/>
      <c r="D8" s="250"/>
      <c r="E8" s="250"/>
      <c r="F8" s="250"/>
      <c r="G8" s="250"/>
      <c r="H8" s="251"/>
      <c r="I8" s="252"/>
      <c r="J8" s="250"/>
      <c r="K8" s="250"/>
      <c r="L8" s="251"/>
      <c r="M8" s="253"/>
      <c r="N8" s="254"/>
      <c r="O8" s="254"/>
      <c r="P8" s="254"/>
      <c r="Q8" s="255"/>
    </row>
    <row r="9" spans="2:17" ht="15.35" x14ac:dyDescent="0.65">
      <c r="B9" s="99" t="s">
        <v>90</v>
      </c>
      <c r="C9" s="100"/>
      <c r="D9" s="100"/>
      <c r="E9" s="100"/>
      <c r="F9" s="100"/>
      <c r="G9" s="100"/>
      <c r="H9" s="106" t="s">
        <v>91</v>
      </c>
      <c r="I9" s="256" t="s">
        <v>92</v>
      </c>
      <c r="J9" s="257"/>
      <c r="K9" s="257"/>
      <c r="L9" s="257"/>
      <c r="M9" s="257"/>
      <c r="N9" s="257"/>
      <c r="O9" s="257"/>
      <c r="P9" s="257"/>
      <c r="Q9" s="258"/>
    </row>
    <row r="10" spans="2:17" ht="26.25" customHeight="1" x14ac:dyDescent="0.7">
      <c r="B10" s="249"/>
      <c r="C10" s="250"/>
      <c r="D10" s="250"/>
      <c r="E10" s="250"/>
      <c r="F10" s="250"/>
      <c r="G10" s="251"/>
      <c r="H10" s="107"/>
      <c r="I10" s="259"/>
      <c r="J10" s="260"/>
      <c r="K10" s="260"/>
      <c r="L10" s="260"/>
      <c r="M10" s="260"/>
      <c r="N10" s="260"/>
      <c r="O10" s="261"/>
      <c r="P10" s="261"/>
      <c r="Q10" s="262"/>
    </row>
    <row r="11" spans="2:17" x14ac:dyDescent="0.6">
      <c r="B11" s="108" t="s">
        <v>93</v>
      </c>
      <c r="C11" s="109"/>
      <c r="D11" s="109"/>
      <c r="E11" s="110"/>
      <c r="F11" s="111" t="s">
        <v>51</v>
      </c>
      <c r="G11" s="263" t="s">
        <v>94</v>
      </c>
      <c r="H11" s="264"/>
      <c r="I11" s="113" t="s">
        <v>95</v>
      </c>
      <c r="J11" s="113"/>
      <c r="K11" s="113"/>
      <c r="L11" s="113"/>
      <c r="M11" s="265" t="s">
        <v>51</v>
      </c>
      <c r="N11" s="266"/>
      <c r="O11" s="114" t="s">
        <v>96</v>
      </c>
      <c r="P11" s="113"/>
      <c r="Q11" s="89"/>
    </row>
    <row r="12" spans="2:17" ht="14.25" customHeight="1" thickBot="1" x14ac:dyDescent="0.75">
      <c r="B12" s="115"/>
      <c r="C12" s="116"/>
      <c r="D12" s="116"/>
      <c r="E12" s="117"/>
      <c r="F12" s="118"/>
      <c r="G12" s="267"/>
      <c r="H12" s="268"/>
      <c r="I12" s="119" t="s">
        <v>97</v>
      </c>
      <c r="J12" s="119"/>
      <c r="K12" s="119"/>
      <c r="L12" s="119"/>
      <c r="M12" s="269"/>
      <c r="N12" s="270"/>
      <c r="O12" s="271"/>
      <c r="P12" s="272"/>
      <c r="Q12" s="273"/>
    </row>
    <row r="13" spans="2:17" ht="3" customHeight="1" x14ac:dyDescent="0.6">
      <c r="B13" s="86"/>
      <c r="M13" s="120"/>
      <c r="Q13" s="89"/>
    </row>
    <row r="14" spans="2:17" ht="12.75" customHeight="1" x14ac:dyDescent="0.6">
      <c r="B14" s="86"/>
      <c r="M14" s="120"/>
      <c r="Q14" s="89"/>
    </row>
    <row r="15" spans="2:17" ht="3" customHeight="1" x14ac:dyDescent="0.6">
      <c r="B15" s="86"/>
      <c r="M15" s="120"/>
      <c r="Q15" s="89"/>
    </row>
    <row r="16" spans="2:17" ht="14.25" customHeight="1" x14ac:dyDescent="0.6">
      <c r="B16" s="86"/>
      <c r="C16" s="121" t="s">
        <v>98</v>
      </c>
      <c r="F16" s="85" t="s">
        <v>99</v>
      </c>
      <c r="M16" s="120"/>
      <c r="Q16" s="89"/>
    </row>
    <row r="17" spans="2:22" ht="14.25" customHeight="1" x14ac:dyDescent="0.6">
      <c r="B17" s="236" t="s">
        <v>100</v>
      </c>
      <c r="C17" s="237"/>
      <c r="D17" s="237"/>
      <c r="E17" s="237"/>
      <c r="F17" s="85" t="s">
        <v>99</v>
      </c>
      <c r="M17" s="120"/>
      <c r="Q17" s="89"/>
    </row>
    <row r="18" spans="2:22" ht="17.100000000000001" customHeight="1" x14ac:dyDescent="0.6">
      <c r="B18" s="236" t="s">
        <v>101</v>
      </c>
      <c r="C18" s="237"/>
      <c r="D18" s="237"/>
      <c r="E18" s="237"/>
      <c r="F18" s="221"/>
      <c r="G18" s="221"/>
      <c r="H18" s="221"/>
      <c r="I18" s="221"/>
      <c r="J18" s="221"/>
      <c r="K18" s="221"/>
      <c r="L18" s="221"/>
      <c r="M18" s="221"/>
      <c r="N18" s="221"/>
      <c r="O18" s="221"/>
      <c r="Q18" s="89"/>
    </row>
    <row r="19" spans="2:22" ht="17.100000000000001" customHeight="1" x14ac:dyDescent="0.6">
      <c r="B19" s="236" t="s">
        <v>102</v>
      </c>
      <c r="C19" s="237"/>
      <c r="D19" s="237"/>
      <c r="E19" s="237"/>
      <c r="F19" s="238"/>
      <c r="G19" s="238"/>
      <c r="H19" s="238"/>
      <c r="I19" s="238"/>
      <c r="J19" s="238"/>
      <c r="K19" s="238"/>
      <c r="L19" s="238"/>
      <c r="M19" s="238"/>
      <c r="N19" s="238"/>
      <c r="O19" s="238"/>
      <c r="Q19" s="89"/>
    </row>
    <row r="20" spans="2:22" ht="5.25" customHeight="1" x14ac:dyDescent="0.6">
      <c r="B20" s="93"/>
      <c r="C20" s="94"/>
      <c r="D20" s="94"/>
      <c r="E20" s="94"/>
      <c r="F20" s="94"/>
      <c r="G20" s="94"/>
      <c r="H20" s="94"/>
      <c r="I20" s="94"/>
      <c r="J20" s="94"/>
      <c r="K20" s="94"/>
      <c r="L20" s="94"/>
      <c r="M20" s="122"/>
      <c r="N20" s="94"/>
      <c r="O20" s="94"/>
      <c r="P20" s="94"/>
      <c r="Q20" s="95"/>
    </row>
    <row r="21" spans="2:22" ht="13.5" customHeight="1" x14ac:dyDescent="0.6">
      <c r="B21" s="123"/>
      <c r="C21" s="239" t="s">
        <v>103</v>
      </c>
      <c r="D21" s="241"/>
      <c r="E21" s="241"/>
      <c r="F21" s="241"/>
      <c r="G21" s="242"/>
      <c r="H21" s="124"/>
      <c r="I21" s="124"/>
      <c r="J21" s="124"/>
      <c r="K21" s="124"/>
      <c r="L21" s="124"/>
      <c r="M21" s="124"/>
      <c r="N21" s="124"/>
      <c r="O21" s="124"/>
      <c r="P21" s="124"/>
      <c r="Q21" s="125"/>
    </row>
    <row r="22" spans="2:22" x14ac:dyDescent="0.6">
      <c r="B22" s="123"/>
      <c r="C22" s="240"/>
      <c r="D22" s="243"/>
      <c r="E22" s="243"/>
      <c r="F22" s="243"/>
      <c r="G22" s="244"/>
      <c r="H22" s="245" t="s">
        <v>104</v>
      </c>
      <c r="I22" s="246"/>
      <c r="J22" s="246"/>
      <c r="K22" s="246"/>
      <c r="L22" s="247"/>
      <c r="M22" s="247"/>
      <c r="N22" s="247"/>
      <c r="O22" s="247"/>
      <c r="P22" s="247"/>
      <c r="Q22" s="248"/>
    </row>
    <row r="23" spans="2:22" ht="4.5" customHeight="1" thickBot="1" x14ac:dyDescent="0.65">
      <c r="B23" s="126"/>
      <c r="C23" s="127"/>
      <c r="D23" s="127"/>
      <c r="E23" s="127"/>
      <c r="F23" s="127"/>
      <c r="G23" s="127"/>
      <c r="H23" s="127"/>
      <c r="I23" s="127"/>
      <c r="J23" s="127"/>
      <c r="K23" s="127"/>
      <c r="L23" s="127"/>
      <c r="M23" s="127"/>
      <c r="N23" s="127"/>
      <c r="O23" s="127"/>
      <c r="P23" s="127"/>
      <c r="Q23" s="128"/>
    </row>
    <row r="24" spans="2:22" ht="3" customHeight="1" x14ac:dyDescent="0.6">
      <c r="B24" s="86"/>
      <c r="Q24" s="89"/>
    </row>
    <row r="25" spans="2:22" ht="11.25" customHeight="1" x14ac:dyDescent="0.7">
      <c r="B25" s="86"/>
      <c r="D25" s="121" t="s">
        <v>105</v>
      </c>
      <c r="E25" s="129"/>
      <c r="F25" s="130"/>
      <c r="I25" s="113" t="s">
        <v>105</v>
      </c>
      <c r="J25" s="131"/>
      <c r="K25" s="113"/>
      <c r="Q25" s="89"/>
    </row>
    <row r="26" spans="2:22" ht="3" customHeight="1" x14ac:dyDescent="0.6">
      <c r="B26" s="86"/>
      <c r="D26" s="121"/>
      <c r="E26" s="113"/>
      <c r="I26" s="113"/>
      <c r="J26" s="132"/>
      <c r="K26" s="113"/>
      <c r="Q26" s="89"/>
    </row>
    <row r="27" spans="2:22" ht="12" customHeight="1" x14ac:dyDescent="0.6">
      <c r="B27" s="86"/>
      <c r="D27" s="121" t="s">
        <v>106</v>
      </c>
      <c r="E27" s="113"/>
      <c r="I27" s="113" t="s">
        <v>106</v>
      </c>
      <c r="J27" s="132"/>
      <c r="K27" s="113"/>
      <c r="Q27" s="89"/>
    </row>
    <row r="28" spans="2:22" ht="0.6" customHeight="1" x14ac:dyDescent="0.6">
      <c r="B28" s="86"/>
      <c r="D28" s="121"/>
      <c r="E28" s="113"/>
      <c r="I28" s="113"/>
      <c r="J28" s="132"/>
      <c r="K28" s="113"/>
      <c r="Q28" s="89"/>
    </row>
    <row r="29" spans="2:22" ht="12.6" customHeight="1" x14ac:dyDescent="0.6">
      <c r="B29" s="86"/>
      <c r="D29" s="121" t="s">
        <v>107</v>
      </c>
      <c r="E29" s="113"/>
      <c r="I29" s="113" t="s">
        <v>107</v>
      </c>
      <c r="J29" s="132"/>
      <c r="K29" s="113"/>
      <c r="Q29" s="89"/>
    </row>
    <row r="30" spans="2:22" ht="3.6" customHeight="1" x14ac:dyDescent="0.6">
      <c r="B30" s="86"/>
      <c r="D30" s="121"/>
      <c r="E30" s="113"/>
      <c r="I30" s="113"/>
      <c r="J30" s="132"/>
      <c r="K30" s="113"/>
      <c r="Q30" s="89"/>
    </row>
    <row r="31" spans="2:22" ht="12.6" customHeight="1" x14ac:dyDescent="0.6">
      <c r="B31" s="86"/>
      <c r="D31" s="121" t="s">
        <v>108</v>
      </c>
      <c r="E31" s="113"/>
      <c r="I31" s="113" t="s">
        <v>108</v>
      </c>
      <c r="J31" s="132"/>
      <c r="K31" s="113"/>
      <c r="Q31" s="89"/>
      <c r="R31" s="133"/>
      <c r="S31" s="133"/>
      <c r="T31" s="133"/>
      <c r="U31" s="133"/>
      <c r="V31" s="133"/>
    </row>
    <row r="32" spans="2:22" ht="12" customHeight="1" x14ac:dyDescent="0.6">
      <c r="B32" s="86"/>
      <c r="D32" s="121" t="s">
        <v>109</v>
      </c>
      <c r="E32" s="113"/>
      <c r="I32" s="113" t="s">
        <v>109</v>
      </c>
      <c r="J32" s="132"/>
      <c r="K32" s="113"/>
      <c r="Q32" s="89"/>
      <c r="R32" s="134"/>
      <c r="S32" s="134"/>
      <c r="T32" s="134"/>
      <c r="U32" s="134"/>
      <c r="V32" s="133"/>
    </row>
    <row r="33" spans="2:22" ht="12.6" customHeight="1" x14ac:dyDescent="0.6">
      <c r="B33" s="86"/>
      <c r="D33" s="121" t="s">
        <v>110</v>
      </c>
      <c r="E33" s="113"/>
      <c r="I33" s="113" t="s">
        <v>110</v>
      </c>
      <c r="J33" s="132"/>
      <c r="K33" s="113"/>
      <c r="Q33" s="89"/>
      <c r="R33" s="135"/>
      <c r="S33" s="134"/>
      <c r="T33" s="134"/>
      <c r="U33" s="134"/>
      <c r="V33" s="133"/>
    </row>
    <row r="34" spans="2:22" ht="12.6" customHeight="1" x14ac:dyDescent="0.6">
      <c r="B34" s="86"/>
      <c r="D34" s="121"/>
      <c r="E34" s="113"/>
      <c r="I34" s="113" t="s">
        <v>111</v>
      </c>
      <c r="J34" s="136"/>
      <c r="K34" s="113"/>
      <c r="Q34" s="89"/>
      <c r="R34" s="135"/>
      <c r="S34" s="134"/>
      <c r="T34" s="134"/>
      <c r="U34" s="134"/>
      <c r="V34" s="133"/>
    </row>
    <row r="35" spans="2:22" ht="3.75" customHeight="1" thickBot="1" x14ac:dyDescent="0.65">
      <c r="B35" s="86"/>
      <c r="C35" s="113"/>
      <c r="D35" s="137"/>
      <c r="E35" s="113"/>
      <c r="I35" s="113"/>
      <c r="J35" s="137"/>
      <c r="K35" s="113"/>
      <c r="Q35" s="89"/>
      <c r="R35" s="138"/>
      <c r="S35" s="134"/>
      <c r="T35" s="134"/>
      <c r="U35" s="134"/>
      <c r="V35" s="133"/>
    </row>
    <row r="36" spans="2:22" ht="15" customHeight="1" x14ac:dyDescent="0.6">
      <c r="B36" s="81" t="s">
        <v>112</v>
      </c>
      <c r="C36" s="83"/>
      <c r="E36" s="83"/>
      <c r="F36" s="83"/>
      <c r="G36" s="83"/>
      <c r="H36" s="83"/>
      <c r="I36" s="83"/>
      <c r="J36" s="83"/>
      <c r="K36" s="83"/>
      <c r="L36" s="83"/>
      <c r="M36" s="83"/>
      <c r="N36" s="83"/>
      <c r="O36" s="83"/>
      <c r="P36" s="83"/>
      <c r="Q36" s="84"/>
      <c r="R36" s="138"/>
      <c r="S36" s="134"/>
      <c r="T36" s="134"/>
      <c r="U36" s="134"/>
      <c r="V36" s="133"/>
    </row>
    <row r="37" spans="2:22" ht="16.5" customHeight="1" thickBot="1" x14ac:dyDescent="0.65">
      <c r="B37" s="234" t="s">
        <v>113</v>
      </c>
      <c r="C37" s="235"/>
      <c r="D37" s="235"/>
      <c r="E37" s="235"/>
      <c r="F37" s="139" t="s">
        <v>114</v>
      </c>
      <c r="G37" s="235" t="s">
        <v>90</v>
      </c>
      <c r="H37" s="235"/>
      <c r="I37" s="235" t="s">
        <v>115</v>
      </c>
      <c r="J37" s="235"/>
      <c r="K37" s="235"/>
      <c r="L37" s="85" t="s">
        <v>116</v>
      </c>
      <c r="O37" s="121" t="s">
        <v>32</v>
      </c>
      <c r="Q37" s="92"/>
      <c r="R37" s="138"/>
      <c r="S37" s="134"/>
      <c r="T37" s="134"/>
      <c r="U37" s="134"/>
      <c r="V37" s="133"/>
    </row>
    <row r="38" spans="2:22" ht="24" customHeight="1" thickBot="1" x14ac:dyDescent="0.75">
      <c r="B38" s="229"/>
      <c r="C38" s="230"/>
      <c r="D38" s="230"/>
      <c r="E38" s="230"/>
      <c r="F38" s="140"/>
      <c r="G38" s="231"/>
      <c r="H38" s="232"/>
      <c r="I38" s="233"/>
      <c r="J38" s="233"/>
      <c r="K38" s="233"/>
      <c r="L38" s="141"/>
      <c r="O38" s="142"/>
      <c r="Q38" s="89"/>
      <c r="R38" s="138"/>
      <c r="S38" s="134"/>
      <c r="T38" s="134"/>
      <c r="U38" s="134"/>
      <c r="V38" s="133"/>
    </row>
    <row r="39" spans="2:22" ht="15.75" customHeight="1" thickBot="1" x14ac:dyDescent="0.75">
      <c r="B39" s="229"/>
      <c r="C39" s="230"/>
      <c r="D39" s="230"/>
      <c r="E39" s="230"/>
      <c r="F39" s="140"/>
      <c r="G39" s="231"/>
      <c r="H39" s="232"/>
      <c r="I39" s="233"/>
      <c r="J39" s="233"/>
      <c r="K39" s="233"/>
      <c r="L39" s="141"/>
      <c r="O39" s="143"/>
      <c r="Q39" s="89"/>
      <c r="R39" s="138"/>
      <c r="S39" s="134"/>
      <c r="T39" s="134"/>
      <c r="U39" s="134"/>
      <c r="V39" s="133"/>
    </row>
    <row r="40" spans="2:22" ht="17.7" thickBot="1" x14ac:dyDescent="0.75">
      <c r="B40" s="229"/>
      <c r="C40" s="230"/>
      <c r="D40" s="230"/>
      <c r="E40" s="230"/>
      <c r="F40" s="140"/>
      <c r="G40" s="231"/>
      <c r="H40" s="232"/>
      <c r="I40" s="233"/>
      <c r="J40" s="233"/>
      <c r="K40" s="233"/>
      <c r="L40" s="141"/>
      <c r="O40" s="143"/>
      <c r="Q40" s="89"/>
      <c r="R40" s="138"/>
      <c r="S40" s="134"/>
      <c r="T40" s="134"/>
      <c r="U40" s="134"/>
      <c r="V40" s="133"/>
    </row>
    <row r="41" spans="2:22" ht="27" customHeight="1" thickBot="1" x14ac:dyDescent="0.75">
      <c r="B41" s="229"/>
      <c r="C41" s="230"/>
      <c r="D41" s="230"/>
      <c r="E41" s="230"/>
      <c r="F41" s="140"/>
      <c r="G41" s="231"/>
      <c r="H41" s="232"/>
      <c r="I41" s="233"/>
      <c r="J41" s="233"/>
      <c r="K41" s="233"/>
      <c r="L41" s="141"/>
      <c r="O41" s="143"/>
      <c r="Q41" s="89"/>
      <c r="R41" s="138"/>
      <c r="S41" s="134"/>
      <c r="T41" s="134"/>
      <c r="U41" s="134"/>
      <c r="V41" s="133"/>
    </row>
    <row r="42" spans="2:22" ht="15" customHeight="1" x14ac:dyDescent="0.7">
      <c r="B42" s="86"/>
      <c r="O42" s="144">
        <f>SUM(O38:O41)</f>
        <v>0</v>
      </c>
      <c r="P42" s="145" t="s">
        <v>117</v>
      </c>
      <c r="Q42" s="146"/>
      <c r="R42" s="138"/>
      <c r="S42" s="134"/>
      <c r="T42" s="134"/>
      <c r="U42" s="134"/>
      <c r="V42" s="133"/>
    </row>
    <row r="43" spans="2:22" ht="3.75" customHeight="1" x14ac:dyDescent="0.6">
      <c r="B43" s="86"/>
      <c r="Q43" s="89"/>
      <c r="R43" s="138"/>
      <c r="S43" s="134"/>
      <c r="T43" s="134"/>
      <c r="U43" s="134"/>
      <c r="V43" s="133"/>
    </row>
    <row r="44" spans="2:22" ht="11.25" customHeight="1" x14ac:dyDescent="0.6">
      <c r="B44" s="86"/>
      <c r="C44" s="85" t="s">
        <v>118</v>
      </c>
      <c r="Q44" s="89"/>
      <c r="R44" s="138"/>
      <c r="S44" s="134"/>
      <c r="T44" s="134"/>
      <c r="U44" s="134"/>
      <c r="V44" s="133"/>
    </row>
    <row r="45" spans="2:22" x14ac:dyDescent="0.6">
      <c r="B45" s="86"/>
      <c r="C45" s="85" t="s">
        <v>119</v>
      </c>
      <c r="Q45" s="89"/>
      <c r="R45" s="138"/>
      <c r="S45" s="134"/>
      <c r="T45" s="134"/>
      <c r="U45" s="134"/>
      <c r="V45" s="133"/>
    </row>
    <row r="46" spans="2:22" ht="7.5" customHeight="1" x14ac:dyDescent="0.6">
      <c r="B46" s="86"/>
      <c r="Q46" s="89"/>
      <c r="R46" s="138"/>
      <c r="S46" s="134"/>
      <c r="T46" s="134"/>
      <c r="U46" s="134"/>
      <c r="V46" s="133"/>
    </row>
    <row r="47" spans="2:22" x14ac:dyDescent="0.6">
      <c r="B47" s="99" t="s">
        <v>120</v>
      </c>
      <c r="C47" s="100"/>
      <c r="D47" s="100"/>
      <c r="E47" s="100"/>
      <c r="F47" s="101"/>
      <c r="H47" s="106" t="s">
        <v>51</v>
      </c>
      <c r="K47" s="104" t="s">
        <v>121</v>
      </c>
      <c r="L47" s="100"/>
      <c r="M47" s="100"/>
      <c r="N47" s="100"/>
      <c r="O47" s="101"/>
      <c r="Q47" s="147" t="s">
        <v>51</v>
      </c>
      <c r="R47" s="138"/>
      <c r="S47" s="134"/>
      <c r="T47" s="134"/>
      <c r="U47" s="134"/>
      <c r="V47" s="133"/>
    </row>
    <row r="48" spans="2:22" x14ac:dyDescent="0.6">
      <c r="B48" s="86"/>
      <c r="F48" s="148"/>
      <c r="H48" s="149"/>
      <c r="K48" s="150"/>
      <c r="O48" s="148"/>
      <c r="Q48" s="151"/>
      <c r="R48" s="138"/>
      <c r="S48" s="134"/>
      <c r="T48" s="134"/>
      <c r="U48" s="134"/>
      <c r="V48" s="133"/>
    </row>
    <row r="49" spans="2:22" ht="16.7" x14ac:dyDescent="0.7">
      <c r="B49" s="93"/>
      <c r="C49" s="94"/>
      <c r="D49" s="94"/>
      <c r="E49" s="152"/>
      <c r="F49" s="153"/>
      <c r="H49" s="154"/>
      <c r="K49" s="155" t="s">
        <v>122</v>
      </c>
      <c r="L49" s="94"/>
      <c r="M49" s="94"/>
      <c r="N49" s="94"/>
      <c r="O49" s="153"/>
      <c r="Q49" s="156"/>
      <c r="R49" s="138"/>
      <c r="S49" s="134"/>
      <c r="T49" s="134"/>
      <c r="U49" s="134"/>
      <c r="V49" s="133"/>
    </row>
    <row r="50" spans="2:22" ht="16.7" x14ac:dyDescent="0.7">
      <c r="B50" s="157" t="s">
        <v>170</v>
      </c>
      <c r="E50" s="158"/>
      <c r="Q50" s="92"/>
      <c r="R50" s="138"/>
      <c r="S50" s="134"/>
      <c r="T50" s="134"/>
      <c r="U50" s="134"/>
      <c r="V50" s="133"/>
    </row>
    <row r="51" spans="2:22" ht="16.7" x14ac:dyDescent="0.7">
      <c r="B51" s="159" t="s">
        <v>123</v>
      </c>
      <c r="C51" s="100"/>
      <c r="D51" s="100"/>
      <c r="E51" s="160"/>
      <c r="F51" s="101"/>
      <c r="H51" s="106" t="s">
        <v>51</v>
      </c>
      <c r="K51" s="161"/>
      <c r="L51" s="100"/>
      <c r="M51" s="100"/>
      <c r="N51" s="160"/>
      <c r="O51" s="101"/>
      <c r="Q51" s="147" t="s">
        <v>51</v>
      </c>
      <c r="R51" s="138"/>
      <c r="S51" s="134"/>
      <c r="T51" s="134"/>
      <c r="U51" s="134"/>
      <c r="V51" s="133"/>
    </row>
    <row r="52" spans="2:22" ht="16.7" x14ac:dyDescent="0.7">
      <c r="B52" s="93"/>
      <c r="C52" s="94"/>
      <c r="D52" s="94"/>
      <c r="E52" s="152"/>
      <c r="F52" s="153"/>
      <c r="H52" s="154"/>
      <c r="K52" s="155"/>
      <c r="L52" s="94"/>
      <c r="M52" s="94"/>
      <c r="N52" s="152"/>
      <c r="O52" s="153"/>
      <c r="Q52" s="156"/>
      <c r="R52" s="138"/>
      <c r="S52" s="134"/>
      <c r="T52" s="134"/>
      <c r="U52" s="134"/>
      <c r="V52" s="133"/>
    </row>
    <row r="53" spans="2:22" ht="6" customHeight="1" x14ac:dyDescent="0.6">
      <c r="B53" s="86"/>
      <c r="Q53" s="92"/>
      <c r="R53" s="138"/>
      <c r="S53" s="134"/>
      <c r="T53" s="134"/>
      <c r="U53" s="134"/>
      <c r="V53" s="133"/>
    </row>
    <row r="54" spans="2:22" ht="12" customHeight="1" x14ac:dyDescent="0.6">
      <c r="B54" s="162" t="s">
        <v>124</v>
      </c>
      <c r="C54" s="163"/>
      <c r="D54" s="163"/>
      <c r="E54" s="163"/>
      <c r="F54" s="163"/>
      <c r="G54" s="163"/>
      <c r="H54" s="163"/>
      <c r="I54" s="163"/>
      <c r="J54" s="163"/>
      <c r="K54" s="163"/>
      <c r="L54" s="163"/>
      <c r="M54" s="163"/>
      <c r="N54" s="163"/>
      <c r="O54" s="163"/>
      <c r="P54" s="163"/>
      <c r="Q54" s="164"/>
      <c r="R54" s="134"/>
      <c r="S54" s="134"/>
      <c r="T54" s="134"/>
      <c r="U54" s="134"/>
      <c r="V54" s="133"/>
    </row>
    <row r="55" spans="2:22" ht="5.25" customHeight="1" x14ac:dyDescent="0.6">
      <c r="B55" s="165"/>
      <c r="C55" s="87"/>
      <c r="D55" s="87"/>
      <c r="E55" s="87"/>
      <c r="F55" s="87"/>
      <c r="G55" s="87"/>
      <c r="H55" s="87"/>
      <c r="I55" s="87"/>
      <c r="J55" s="87"/>
      <c r="K55" s="87"/>
      <c r="L55" s="87"/>
      <c r="M55" s="87"/>
      <c r="N55" s="87"/>
      <c r="O55" s="87"/>
      <c r="P55" s="87"/>
      <c r="Q55" s="166"/>
      <c r="R55" s="134"/>
      <c r="S55" s="134"/>
      <c r="T55" s="134"/>
      <c r="U55" s="134"/>
      <c r="V55" s="133"/>
    </row>
    <row r="56" spans="2:22" ht="16.7" x14ac:dyDescent="0.7">
      <c r="B56" s="159" t="s">
        <v>125</v>
      </c>
      <c r="C56" s="100"/>
      <c r="D56" s="100"/>
      <c r="E56" s="160"/>
      <c r="F56" s="101"/>
      <c r="H56" s="106" t="s">
        <v>51</v>
      </c>
      <c r="L56" s="217" t="s">
        <v>126</v>
      </c>
      <c r="M56" s="218"/>
      <c r="N56" s="218"/>
      <c r="O56" s="219"/>
      <c r="Q56" s="147" t="s">
        <v>51</v>
      </c>
      <c r="R56" s="138"/>
      <c r="S56" s="134"/>
      <c r="T56" s="134"/>
      <c r="U56" s="134"/>
      <c r="V56" s="133"/>
    </row>
    <row r="57" spans="2:22" ht="18.75" customHeight="1" x14ac:dyDescent="0.7">
      <c r="B57" s="93"/>
      <c r="C57" s="94"/>
      <c r="D57" s="94"/>
      <c r="E57" s="152"/>
      <c r="F57" s="153"/>
      <c r="H57" s="154"/>
      <c r="L57" s="220"/>
      <c r="M57" s="221"/>
      <c r="N57" s="221"/>
      <c r="O57" s="222"/>
      <c r="Q57" s="156"/>
      <c r="R57" s="138"/>
      <c r="S57" s="134"/>
      <c r="T57" s="134"/>
      <c r="U57" s="134"/>
      <c r="V57" s="133"/>
    </row>
    <row r="58" spans="2:22" ht="4.5" customHeight="1" thickBot="1" x14ac:dyDescent="0.65">
      <c r="B58" s="86"/>
      <c r="Q58" s="89"/>
    </row>
    <row r="59" spans="2:22" ht="15" customHeight="1" x14ac:dyDescent="0.65">
      <c r="B59" s="81" t="s">
        <v>127</v>
      </c>
      <c r="C59" s="83"/>
      <c r="D59" s="83"/>
      <c r="E59" s="83"/>
      <c r="F59" s="83"/>
      <c r="G59" s="83"/>
      <c r="H59" s="83"/>
      <c r="I59" s="167"/>
      <c r="J59" s="167"/>
      <c r="K59" s="167"/>
      <c r="L59" s="83"/>
      <c r="M59" s="83"/>
      <c r="N59" s="168"/>
      <c r="O59" s="168"/>
      <c r="P59" s="168"/>
      <c r="Q59" s="169"/>
    </row>
    <row r="60" spans="2:22" ht="14.25" customHeight="1" x14ac:dyDescent="0.6">
      <c r="B60" s="170" t="s">
        <v>128</v>
      </c>
      <c r="C60" s="85" t="s">
        <v>129</v>
      </c>
      <c r="N60" s="171"/>
      <c r="O60" s="172" t="s">
        <v>130</v>
      </c>
      <c r="P60" s="173"/>
      <c r="Q60" s="174"/>
    </row>
    <row r="61" spans="2:22" ht="5.25" customHeight="1" thickBot="1" x14ac:dyDescent="0.65">
      <c r="B61" s="86"/>
      <c r="Q61" s="89"/>
    </row>
    <row r="62" spans="2:22" ht="15.75" customHeight="1" thickBot="1" x14ac:dyDescent="0.65">
      <c r="B62" s="86"/>
      <c r="C62" s="226" t="s">
        <v>131</v>
      </c>
      <c r="D62" s="227"/>
      <c r="E62" s="227"/>
      <c r="F62" s="228"/>
      <c r="G62" s="91"/>
      <c r="H62" s="175" t="s">
        <v>132</v>
      </c>
      <c r="I62" s="85" t="s">
        <v>133</v>
      </c>
      <c r="N62" s="91"/>
      <c r="O62" s="176" t="s">
        <v>51</v>
      </c>
      <c r="P62" s="177"/>
      <c r="Q62" s="89"/>
    </row>
    <row r="63" spans="2:22" ht="15.75" customHeight="1" x14ac:dyDescent="0.6">
      <c r="B63" s="86"/>
      <c r="C63" s="223"/>
      <c r="D63" s="224"/>
      <c r="E63" s="224"/>
      <c r="F63" s="225"/>
      <c r="G63" s="91"/>
      <c r="H63" s="178"/>
      <c r="N63" s="91"/>
      <c r="O63" s="179"/>
      <c r="P63" s="177"/>
      <c r="Q63" s="89"/>
    </row>
    <row r="64" spans="2:22" ht="17.350000000000001" x14ac:dyDescent="0.7">
      <c r="B64" s="86"/>
      <c r="C64" s="223"/>
      <c r="D64" s="224"/>
      <c r="E64" s="224"/>
      <c r="F64" s="225"/>
      <c r="G64" s="91"/>
      <c r="H64" s="180"/>
      <c r="N64" s="181"/>
      <c r="O64" s="180"/>
      <c r="P64" s="182"/>
      <c r="Q64" s="89"/>
    </row>
    <row r="65" spans="2:18" x14ac:dyDescent="0.6">
      <c r="B65" s="86"/>
      <c r="C65" s="223"/>
      <c r="D65" s="224"/>
      <c r="E65" s="224"/>
      <c r="F65" s="225"/>
      <c r="H65" s="180"/>
      <c r="I65" s="183"/>
      <c r="J65" s="183"/>
      <c r="K65" s="183"/>
      <c r="L65" s="183"/>
      <c r="M65" s="183"/>
      <c r="N65" s="183"/>
      <c r="O65" s="183"/>
      <c r="P65" s="183"/>
      <c r="Q65" s="184"/>
    </row>
    <row r="66" spans="2:18" x14ac:dyDescent="0.6">
      <c r="B66" s="86"/>
      <c r="H66" s="213"/>
      <c r="I66" s="213"/>
      <c r="J66" s="213"/>
      <c r="K66" s="213"/>
      <c r="L66" s="213"/>
      <c r="M66" s="213"/>
      <c r="N66" s="213"/>
      <c r="O66" s="213"/>
      <c r="P66" s="213"/>
      <c r="Q66" s="214"/>
    </row>
    <row r="67" spans="2:18" ht="4.5" customHeight="1" x14ac:dyDescent="0.65">
      <c r="B67" s="86"/>
      <c r="H67" s="185"/>
      <c r="Q67" s="89"/>
    </row>
    <row r="68" spans="2:18" x14ac:dyDescent="0.6">
      <c r="B68" s="86"/>
      <c r="C68" s="85" t="s">
        <v>134</v>
      </c>
      <c r="I68" s="104" t="s">
        <v>135</v>
      </c>
      <c r="J68" s="100"/>
      <c r="K68" s="100"/>
      <c r="L68" s="100"/>
      <c r="M68" s="100"/>
      <c r="N68" s="100"/>
      <c r="O68" s="100"/>
      <c r="P68" s="100"/>
      <c r="Q68" s="105"/>
    </row>
    <row r="69" spans="2:18" ht="18" customHeight="1" x14ac:dyDescent="0.7">
      <c r="B69" s="86"/>
      <c r="C69" s="186" t="s">
        <v>136</v>
      </c>
      <c r="D69" s="215"/>
      <c r="E69" s="215"/>
      <c r="F69" s="216"/>
      <c r="G69" s="150"/>
      <c r="I69" s="155"/>
      <c r="J69" s="94"/>
      <c r="K69" s="94"/>
      <c r="L69" s="94"/>
      <c r="M69" s="94"/>
      <c r="N69" s="94"/>
      <c r="O69" s="94"/>
      <c r="P69" s="94"/>
      <c r="Q69" s="95"/>
    </row>
    <row r="70" spans="2:18" ht="6.75" customHeight="1" thickBot="1" x14ac:dyDescent="0.65">
      <c r="B70" s="86"/>
      <c r="C70" s="100"/>
      <c r="D70" s="100"/>
      <c r="E70" s="100"/>
      <c r="F70" s="100"/>
      <c r="Q70" s="89"/>
    </row>
    <row r="71" spans="2:18" ht="3.75" customHeight="1" x14ac:dyDescent="0.6">
      <c r="B71" s="187"/>
      <c r="C71" s="188"/>
      <c r="D71" s="188"/>
      <c r="E71" s="188"/>
      <c r="F71" s="188"/>
      <c r="G71" s="188"/>
      <c r="H71" s="188"/>
      <c r="I71" s="188"/>
      <c r="J71" s="188"/>
      <c r="K71" s="188"/>
      <c r="L71" s="188"/>
      <c r="M71" s="188"/>
      <c r="N71" s="188"/>
      <c r="O71" s="188"/>
      <c r="P71" s="188"/>
      <c r="Q71" s="189"/>
    </row>
    <row r="72" spans="2:18" ht="4.5" customHeight="1" x14ac:dyDescent="0.6">
      <c r="B72" s="190"/>
      <c r="C72" s="191"/>
      <c r="D72" s="191"/>
      <c r="E72" s="191"/>
      <c r="F72" s="191"/>
      <c r="G72" s="191"/>
      <c r="H72" s="191"/>
      <c r="I72" s="191"/>
      <c r="J72" s="191"/>
      <c r="K72" s="191"/>
      <c r="L72" s="191"/>
      <c r="M72" s="191"/>
      <c r="N72" s="191"/>
      <c r="O72" s="191"/>
      <c r="P72" s="191"/>
      <c r="Q72" s="192"/>
    </row>
    <row r="73" spans="2:18" ht="12.75" customHeight="1" x14ac:dyDescent="0.6">
      <c r="B73" s="190" t="s">
        <v>137</v>
      </c>
      <c r="C73" s="191"/>
      <c r="D73" s="193"/>
      <c r="E73" s="191"/>
      <c r="F73" s="191"/>
      <c r="G73" s="191"/>
      <c r="H73" s="191"/>
      <c r="I73" s="191"/>
      <c r="J73" s="191"/>
      <c r="K73" s="191"/>
      <c r="L73" s="191"/>
      <c r="M73" s="191"/>
      <c r="N73" s="191"/>
      <c r="O73" s="191"/>
      <c r="P73" s="191"/>
      <c r="Q73" s="192"/>
      <c r="R73" s="87"/>
    </row>
    <row r="74" spans="2:18" ht="12" customHeight="1" x14ac:dyDescent="0.6">
      <c r="B74" s="194" t="s">
        <v>138</v>
      </c>
      <c r="C74" s="191"/>
      <c r="D74" s="191"/>
      <c r="E74" s="191"/>
      <c r="F74" s="191"/>
      <c r="G74" s="195" t="s">
        <v>139</v>
      </c>
      <c r="H74" s="196"/>
      <c r="I74" s="196"/>
      <c r="J74" s="196"/>
      <c r="K74" s="196"/>
      <c r="L74" s="196"/>
      <c r="M74" s="196"/>
      <c r="N74" s="196"/>
      <c r="O74" s="196"/>
      <c r="P74" s="196"/>
      <c r="Q74" s="197"/>
    </row>
    <row r="75" spans="2:18" x14ac:dyDescent="0.6">
      <c r="B75" s="194" t="s">
        <v>140</v>
      </c>
      <c r="C75" s="191"/>
      <c r="D75" s="191"/>
      <c r="E75" s="191"/>
      <c r="F75" s="191"/>
      <c r="G75" s="198"/>
      <c r="H75" s="199"/>
      <c r="I75" s="199"/>
      <c r="J75" s="199"/>
      <c r="K75" s="199"/>
      <c r="L75" s="199"/>
      <c r="M75" s="199"/>
      <c r="N75" s="199"/>
      <c r="O75" s="199"/>
      <c r="P75" s="199"/>
      <c r="Q75" s="200"/>
      <c r="R75" s="87"/>
    </row>
    <row r="76" spans="2:18" ht="12" customHeight="1" x14ac:dyDescent="0.6">
      <c r="B76" s="190" t="s">
        <v>141</v>
      </c>
      <c r="C76" s="191"/>
      <c r="D76" s="191"/>
      <c r="E76" s="191"/>
      <c r="F76" s="191"/>
      <c r="G76" s="191"/>
      <c r="H76" s="191"/>
      <c r="I76" s="191"/>
      <c r="J76" s="191"/>
      <c r="K76" s="191"/>
      <c r="L76" s="191"/>
      <c r="M76" s="191"/>
      <c r="N76" s="191"/>
      <c r="O76" s="191"/>
      <c r="P76" s="191"/>
      <c r="Q76" s="192"/>
    </row>
    <row r="77" spans="2:18" x14ac:dyDescent="0.6">
      <c r="B77" s="190" t="s">
        <v>142</v>
      </c>
      <c r="C77" s="191"/>
      <c r="D77" s="191"/>
      <c r="E77" s="191"/>
      <c r="F77" s="191"/>
      <c r="G77" s="201" t="s">
        <v>143</v>
      </c>
      <c r="H77" s="202"/>
      <c r="I77" s="196" t="s">
        <v>144</v>
      </c>
      <c r="J77" s="196"/>
      <c r="K77" s="196"/>
      <c r="L77" s="196"/>
      <c r="M77" s="203"/>
      <c r="N77" s="203" t="s">
        <v>145</v>
      </c>
      <c r="O77" s="203"/>
      <c r="P77" s="196"/>
      <c r="Q77" s="197" t="s">
        <v>146</v>
      </c>
    </row>
    <row r="78" spans="2:18" ht="15" thickBot="1" x14ac:dyDescent="0.65">
      <c r="B78" s="204" t="s">
        <v>147</v>
      </c>
      <c r="C78" s="205"/>
      <c r="D78" s="205" t="s">
        <v>148</v>
      </c>
      <c r="E78" s="205"/>
      <c r="F78" s="205"/>
      <c r="G78" s="206" t="s">
        <v>149</v>
      </c>
      <c r="H78" s="207"/>
      <c r="I78" s="205"/>
      <c r="J78" s="205"/>
      <c r="K78" s="205"/>
      <c r="L78" s="205"/>
      <c r="M78" s="208"/>
      <c r="N78" s="205"/>
      <c r="O78" s="208"/>
      <c r="P78" s="205"/>
      <c r="Q78" s="209"/>
    </row>
    <row r="79" spans="2:18" x14ac:dyDescent="0.6">
      <c r="B79" s="210"/>
    </row>
    <row r="112" spans="2:2" x14ac:dyDescent="0.6">
      <c r="B112" s="135" t="s">
        <v>150</v>
      </c>
    </row>
    <row r="113" spans="2:2" x14ac:dyDescent="0.6">
      <c r="B113" s="135" t="s">
        <v>151</v>
      </c>
    </row>
    <row r="114" spans="2:2" x14ac:dyDescent="0.6">
      <c r="B114" s="135" t="s">
        <v>152</v>
      </c>
    </row>
    <row r="115" spans="2:2" x14ac:dyDescent="0.6">
      <c r="B115" s="135" t="s">
        <v>153</v>
      </c>
    </row>
    <row r="116" spans="2:2" x14ac:dyDescent="0.6">
      <c r="B116" s="135" t="s">
        <v>154</v>
      </c>
    </row>
    <row r="117" spans="2:2" x14ac:dyDescent="0.6">
      <c r="B117" s="135" t="s">
        <v>155</v>
      </c>
    </row>
    <row r="118" spans="2:2" x14ac:dyDescent="0.6">
      <c r="B118" s="135" t="s">
        <v>156</v>
      </c>
    </row>
    <row r="119" spans="2:2" x14ac:dyDescent="0.6">
      <c r="B119" s="135" t="s">
        <v>157</v>
      </c>
    </row>
    <row r="120" spans="2:2" x14ac:dyDescent="0.6">
      <c r="B120" s="135" t="s">
        <v>158</v>
      </c>
    </row>
    <row r="121" spans="2:2" x14ac:dyDescent="0.6">
      <c r="B121" s="135" t="s">
        <v>159</v>
      </c>
    </row>
    <row r="122" spans="2:2" x14ac:dyDescent="0.6">
      <c r="B122" s="135" t="s">
        <v>160</v>
      </c>
    </row>
    <row r="123" spans="2:2" x14ac:dyDescent="0.6">
      <c r="B123" s="135" t="s">
        <v>161</v>
      </c>
    </row>
    <row r="124" spans="2:2" x14ac:dyDescent="0.6">
      <c r="B124" s="135" t="s">
        <v>162</v>
      </c>
    </row>
    <row r="125" spans="2:2" x14ac:dyDescent="0.6">
      <c r="B125" s="135" t="s">
        <v>163</v>
      </c>
    </row>
    <row r="126" spans="2:2" x14ac:dyDescent="0.6">
      <c r="B126" s="135" t="s">
        <v>164</v>
      </c>
    </row>
    <row r="127" spans="2:2" x14ac:dyDescent="0.6">
      <c r="B127" s="135" t="s">
        <v>165</v>
      </c>
    </row>
  </sheetData>
  <mergeCells count="44">
    <mergeCell ref="B17:E17"/>
    <mergeCell ref="B8:H8"/>
    <mergeCell ref="I8:L8"/>
    <mergeCell ref="M8:Q8"/>
    <mergeCell ref="I9:Q9"/>
    <mergeCell ref="B10:G10"/>
    <mergeCell ref="I10:N10"/>
    <mergeCell ref="O10:Q10"/>
    <mergeCell ref="G11:H11"/>
    <mergeCell ref="M11:N11"/>
    <mergeCell ref="G12:H12"/>
    <mergeCell ref="M12:N12"/>
    <mergeCell ref="O12:Q12"/>
    <mergeCell ref="B18:E18"/>
    <mergeCell ref="F18:O18"/>
    <mergeCell ref="B19:E19"/>
    <mergeCell ref="F19:O19"/>
    <mergeCell ref="C21:C22"/>
    <mergeCell ref="D21:G22"/>
    <mergeCell ref="H22:K22"/>
    <mergeCell ref="L22:Q22"/>
    <mergeCell ref="B41:E41"/>
    <mergeCell ref="G41:H41"/>
    <mergeCell ref="I41:K41"/>
    <mergeCell ref="B37:E37"/>
    <mergeCell ref="G37:H37"/>
    <mergeCell ref="I37:K37"/>
    <mergeCell ref="B38:E38"/>
    <mergeCell ref="G38:H38"/>
    <mergeCell ref="I38:K38"/>
    <mergeCell ref="B39:E39"/>
    <mergeCell ref="G39:H39"/>
    <mergeCell ref="I39:K39"/>
    <mergeCell ref="B40:E40"/>
    <mergeCell ref="G40:H40"/>
    <mergeCell ref="I40:K40"/>
    <mergeCell ref="H66:Q66"/>
    <mergeCell ref="D69:F69"/>
    <mergeCell ref="L56:O56"/>
    <mergeCell ref="L57:O57"/>
    <mergeCell ref="C63:F63"/>
    <mergeCell ref="C64:F64"/>
    <mergeCell ref="C65:F65"/>
    <mergeCell ref="C62:F62"/>
  </mergeCells>
  <dataValidations count="1">
    <dataValidation type="list" allowBlank="1" showInputMessage="1" showErrorMessage="1" errorTitle="Incorrect Account Number" error="Please select the correct travel account number." prompt="Please select the appropriate travel account number from drop down box." sqref="B38:E41" xr:uid="{977C048B-2A8B-48AA-A8EA-4CB65BF1D071}">
      <formula1>$B$112:$B$127</formula1>
    </dataValidation>
  </dataValidations>
  <printOptions horizontalCentered="1"/>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381000</xdr:colOff>
                    <xdr:row>25</xdr:row>
                    <xdr:rowOff>21167</xdr:rowOff>
                  </from>
                  <to>
                    <xdr:col>6</xdr:col>
                    <xdr:colOff>46567</xdr:colOff>
                    <xdr:row>27</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381000</xdr:colOff>
                    <xdr:row>28</xdr:row>
                    <xdr:rowOff>0</xdr:rowOff>
                  </from>
                  <to>
                    <xdr:col>5</xdr:col>
                    <xdr:colOff>372533</xdr:colOff>
                    <xdr:row>29</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381000</xdr:colOff>
                    <xdr:row>29</xdr:row>
                    <xdr:rowOff>29633</xdr:rowOff>
                  </from>
                  <to>
                    <xdr:col>5</xdr:col>
                    <xdr:colOff>541867</xdr:colOff>
                    <xdr:row>30</xdr:row>
                    <xdr:rowOff>105833</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381000</xdr:colOff>
                    <xdr:row>31</xdr:row>
                    <xdr:rowOff>0</xdr:rowOff>
                  </from>
                  <to>
                    <xdr:col>6</xdr:col>
                    <xdr:colOff>0</xdr:colOff>
                    <xdr:row>31</xdr:row>
                    <xdr:rowOff>143933</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381000</xdr:colOff>
                    <xdr:row>31</xdr:row>
                    <xdr:rowOff>105833</xdr:rowOff>
                  </from>
                  <to>
                    <xdr:col>5</xdr:col>
                    <xdr:colOff>372533</xdr:colOff>
                    <xdr:row>33</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8</xdr:col>
                    <xdr:colOff>135467</xdr:colOff>
                    <xdr:row>23</xdr:row>
                    <xdr:rowOff>21167</xdr:rowOff>
                  </from>
                  <to>
                    <xdr:col>12</xdr:col>
                    <xdr:colOff>21167</xdr:colOff>
                    <xdr:row>25</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8</xdr:col>
                    <xdr:colOff>135467</xdr:colOff>
                    <xdr:row>25</xdr:row>
                    <xdr:rowOff>0</xdr:rowOff>
                  </from>
                  <to>
                    <xdr:col>14</xdr:col>
                    <xdr:colOff>723900</xdr:colOff>
                    <xdr:row>26</xdr:row>
                    <xdr:rowOff>143933</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8</xdr:col>
                    <xdr:colOff>135467</xdr:colOff>
                    <xdr:row>28</xdr:row>
                    <xdr:rowOff>0</xdr:rowOff>
                  </from>
                  <to>
                    <xdr:col>14</xdr:col>
                    <xdr:colOff>1164167</xdr:colOff>
                    <xdr:row>29</xdr:row>
                    <xdr:rowOff>8467</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8</xdr:col>
                    <xdr:colOff>135467</xdr:colOff>
                    <xdr:row>29</xdr:row>
                    <xdr:rowOff>21167</xdr:rowOff>
                  </from>
                  <to>
                    <xdr:col>14</xdr:col>
                    <xdr:colOff>1181100</xdr:colOff>
                    <xdr:row>30</xdr:row>
                    <xdr:rowOff>105833</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8</xdr:col>
                    <xdr:colOff>135467</xdr:colOff>
                    <xdr:row>31</xdr:row>
                    <xdr:rowOff>8467</xdr:rowOff>
                  </from>
                  <to>
                    <xdr:col>14</xdr:col>
                    <xdr:colOff>563033</xdr:colOff>
                    <xdr:row>31</xdr:row>
                    <xdr:rowOff>143933</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8</xdr:col>
                    <xdr:colOff>135467</xdr:colOff>
                    <xdr:row>32</xdr:row>
                    <xdr:rowOff>0</xdr:rowOff>
                  </from>
                  <to>
                    <xdr:col>14</xdr:col>
                    <xdr:colOff>563033</xdr:colOff>
                    <xdr:row>32</xdr:row>
                    <xdr:rowOff>143933</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381000</xdr:colOff>
                    <xdr:row>23</xdr:row>
                    <xdr:rowOff>29633</xdr:rowOff>
                  </from>
                  <to>
                    <xdr:col>6</xdr:col>
                    <xdr:colOff>46567</xdr:colOff>
                    <xdr:row>26</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8</xdr:col>
                    <xdr:colOff>135467</xdr:colOff>
                    <xdr:row>33</xdr:row>
                    <xdr:rowOff>0</xdr:rowOff>
                  </from>
                  <to>
                    <xdr:col>14</xdr:col>
                    <xdr:colOff>554567</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L29"/>
  <sheetViews>
    <sheetView showGridLines="0" showRowColHeaders="0" zoomScale="90" zoomScaleNormal="90" workbookViewId="0">
      <selection activeCell="A13" sqref="A13"/>
    </sheetView>
  </sheetViews>
  <sheetFormatPr defaultRowHeight="14.35" x14ac:dyDescent="0.5"/>
  <cols>
    <col min="1" max="1" width="3.3515625" customWidth="1"/>
    <col min="2" max="2" width="20.29296875" customWidth="1"/>
    <col min="3" max="3" width="16.64453125" customWidth="1"/>
    <col min="4" max="4" width="22.703125" customWidth="1"/>
    <col min="5" max="5" width="3.29296875" hidden="1" customWidth="1"/>
    <col min="6" max="6" width="18.29296875" customWidth="1"/>
    <col min="7" max="7" width="10.64453125" customWidth="1"/>
    <col min="8" max="8" width="11.3515625" customWidth="1"/>
    <col min="9" max="9" width="9.8203125" customWidth="1"/>
    <col min="10" max="10" width="9.29296875" customWidth="1"/>
    <col min="11" max="11" width="9.703125" customWidth="1"/>
    <col min="13" max="13" width="9" customWidth="1"/>
    <col min="14" max="14" width="7.52734375" customWidth="1"/>
    <col min="15" max="15" width="8.52734375" customWidth="1"/>
    <col min="16" max="16" width="9.52734375" customWidth="1"/>
    <col min="17" max="17" width="11.8203125" customWidth="1"/>
    <col min="18" max="18" width="8.703125" customWidth="1"/>
    <col min="19" max="19" width="7.3515625" hidden="1" customWidth="1"/>
    <col min="20" max="20" width="6.29296875" hidden="1" customWidth="1"/>
    <col min="21" max="21" width="12.52734375" hidden="1" customWidth="1"/>
    <col min="22" max="22" width="9.3515625" hidden="1" customWidth="1"/>
    <col min="23" max="23" width="0" hidden="1" customWidth="1"/>
    <col min="26" max="26" width="8.87890625" customWidth="1"/>
    <col min="27" max="27" width="8.05859375" customWidth="1"/>
  </cols>
  <sheetData>
    <row r="1" spans="1:38" ht="30" customHeight="1" x14ac:dyDescent="0.6">
      <c r="B1" s="28" t="s">
        <v>169</v>
      </c>
      <c r="C1" s="2"/>
      <c r="E1" s="2"/>
      <c r="F1" s="2"/>
      <c r="I1" s="71" t="s">
        <v>166</v>
      </c>
      <c r="J1" s="281" t="s">
        <v>171</v>
      </c>
      <c r="K1" s="281"/>
      <c r="L1" s="281"/>
      <c r="M1" s="281"/>
      <c r="N1" s="281"/>
      <c r="O1" s="281"/>
      <c r="P1" s="281"/>
      <c r="Q1" s="281"/>
      <c r="R1" s="281"/>
      <c r="S1" s="281"/>
      <c r="T1" s="281"/>
      <c r="U1" s="281"/>
      <c r="V1" s="281"/>
      <c r="W1" s="281"/>
      <c r="X1" s="281"/>
      <c r="Y1" s="281"/>
      <c r="Z1" s="65"/>
      <c r="AA1" s="65"/>
      <c r="AB1" s="65"/>
    </row>
    <row r="2" spans="1:38" ht="16" customHeight="1" x14ac:dyDescent="0.6">
      <c r="B2" s="42">
        <f ca="1">TODAY()</f>
        <v>45330</v>
      </c>
      <c r="C2" s="2"/>
      <c r="E2" s="2"/>
      <c r="F2" s="2"/>
      <c r="I2" s="41"/>
      <c r="J2" s="281"/>
      <c r="K2" s="281"/>
      <c r="L2" s="281"/>
      <c r="M2" s="281"/>
      <c r="N2" s="281"/>
      <c r="O2" s="281"/>
      <c r="P2" s="281"/>
      <c r="Q2" s="281"/>
      <c r="R2" s="281"/>
      <c r="S2" s="281"/>
      <c r="T2" s="281"/>
      <c r="U2" s="281"/>
      <c r="V2" s="281"/>
      <c r="W2" s="281"/>
      <c r="X2" s="281"/>
      <c r="Y2" s="281"/>
      <c r="Z2" s="70"/>
      <c r="AA2" s="70"/>
      <c r="AB2" s="70"/>
    </row>
    <row r="3" spans="1:38" x14ac:dyDescent="0.5">
      <c r="A3" s="282">
        <v>1</v>
      </c>
      <c r="B3" s="1" t="s">
        <v>61</v>
      </c>
      <c r="C3" s="287"/>
      <c r="D3" s="288"/>
      <c r="F3" s="80" t="s">
        <v>46</v>
      </c>
      <c r="G3" s="287"/>
      <c r="H3" s="288"/>
      <c r="J3" s="281"/>
      <c r="K3" s="281"/>
      <c r="L3" s="281"/>
      <c r="M3" s="281"/>
      <c r="N3" s="281"/>
      <c r="O3" s="281"/>
      <c r="P3" s="281"/>
      <c r="Q3" s="281"/>
      <c r="R3" s="281"/>
      <c r="S3" s="281"/>
      <c r="T3" s="281"/>
      <c r="U3" s="281"/>
      <c r="V3" s="281"/>
      <c r="W3" s="281"/>
      <c r="X3" s="281"/>
      <c r="Y3" s="281"/>
      <c r="Z3" s="70"/>
      <c r="AA3" s="70"/>
      <c r="AB3" s="70"/>
    </row>
    <row r="4" spans="1:38" x14ac:dyDescent="0.5">
      <c r="A4" s="282"/>
      <c r="B4" s="1" t="s">
        <v>42</v>
      </c>
      <c r="C4" s="287"/>
      <c r="D4" s="288"/>
      <c r="F4" s="80" t="s">
        <v>8</v>
      </c>
      <c r="G4" s="289"/>
      <c r="H4" s="289"/>
      <c r="J4" s="281"/>
      <c r="K4" s="281"/>
      <c r="L4" s="281"/>
      <c r="M4" s="281"/>
      <c r="N4" s="281"/>
      <c r="O4" s="281"/>
      <c r="P4" s="281"/>
      <c r="Q4" s="281"/>
      <c r="R4" s="281"/>
      <c r="S4" s="281"/>
      <c r="T4" s="281"/>
      <c r="U4" s="281"/>
      <c r="V4" s="281"/>
      <c r="W4" s="281"/>
      <c r="X4" s="281"/>
      <c r="Y4" s="281"/>
      <c r="Z4" s="70"/>
      <c r="AA4" s="70"/>
      <c r="AB4" s="70"/>
      <c r="AC4" s="26"/>
      <c r="AD4" s="26"/>
      <c r="AE4" s="26"/>
      <c r="AF4" s="26"/>
      <c r="AG4" s="26"/>
      <c r="AH4" s="26"/>
      <c r="AI4" s="26"/>
      <c r="AJ4" s="26"/>
      <c r="AK4" s="26"/>
      <c r="AL4" s="26"/>
    </row>
    <row r="5" spans="1:38" x14ac:dyDescent="0.5">
      <c r="F5" s="80" t="s">
        <v>7</v>
      </c>
      <c r="G5" s="289"/>
      <c r="H5" s="289"/>
      <c r="J5" s="281"/>
      <c r="K5" s="281"/>
      <c r="L5" s="281"/>
      <c r="M5" s="281"/>
      <c r="N5" s="281"/>
      <c r="O5" s="281"/>
      <c r="P5" s="281"/>
      <c r="Q5" s="281"/>
      <c r="R5" s="281"/>
      <c r="S5" s="281"/>
      <c r="T5" s="281"/>
      <c r="U5" s="281"/>
      <c r="V5" s="281"/>
      <c r="W5" s="281"/>
      <c r="X5" s="281"/>
      <c r="Y5" s="281"/>
      <c r="Z5" s="70"/>
      <c r="AA5" s="70"/>
      <c r="AB5" s="70"/>
    </row>
    <row r="6" spans="1:38" ht="26" customHeight="1" x14ac:dyDescent="0.5">
      <c r="A6" s="211">
        <v>2</v>
      </c>
      <c r="B6" s="66" t="s">
        <v>54</v>
      </c>
      <c r="C6" s="68" t="s">
        <v>58</v>
      </c>
      <c r="D6" s="69" t="s">
        <v>59</v>
      </c>
      <c r="F6" s="283" t="s">
        <v>55</v>
      </c>
      <c r="G6" s="283"/>
      <c r="H6" s="283"/>
      <c r="I6" s="283"/>
      <c r="J6" s="281"/>
      <c r="K6" s="281"/>
      <c r="L6" s="281"/>
      <c r="M6" s="281"/>
      <c r="N6" s="281"/>
      <c r="O6" s="281"/>
      <c r="P6" s="281"/>
      <c r="Q6" s="281"/>
      <c r="R6" s="281"/>
      <c r="S6" s="281"/>
      <c r="T6" s="281"/>
      <c r="U6" s="281"/>
      <c r="V6" s="281"/>
      <c r="W6" s="281"/>
      <c r="X6" s="281"/>
      <c r="Y6" s="281"/>
      <c r="Z6" s="70"/>
      <c r="AA6" s="70"/>
      <c r="AB6" s="70"/>
    </row>
    <row r="7" spans="1:38" ht="14.5" customHeight="1" x14ac:dyDescent="0.5">
      <c r="B7" s="36"/>
      <c r="C7" s="36"/>
      <c r="D7" s="36"/>
      <c r="E7" s="51"/>
      <c r="F7" s="279" t="s">
        <v>56</v>
      </c>
      <c r="G7" s="279"/>
      <c r="H7" s="279"/>
      <c r="I7" s="67"/>
      <c r="J7" s="281"/>
      <c r="K7" s="281"/>
      <c r="L7" s="281"/>
      <c r="M7" s="281"/>
      <c r="N7" s="281"/>
      <c r="O7" s="281"/>
      <c r="P7" s="281"/>
      <c r="Q7" s="281"/>
      <c r="R7" s="281"/>
      <c r="S7" s="281"/>
      <c r="T7" s="281"/>
      <c r="U7" s="281"/>
      <c r="V7" s="281"/>
      <c r="W7" s="281"/>
      <c r="X7" s="281"/>
      <c r="Y7" s="281"/>
      <c r="Z7" s="70"/>
      <c r="AA7" s="70"/>
      <c r="AB7" s="70"/>
    </row>
    <row r="8" spans="1:38" x14ac:dyDescent="0.5">
      <c r="B8" s="37"/>
      <c r="C8" s="37"/>
      <c r="D8" s="37"/>
      <c r="E8" s="51"/>
      <c r="F8" s="279"/>
      <c r="G8" s="279"/>
      <c r="H8" s="279"/>
      <c r="I8" s="67"/>
      <c r="J8" s="281"/>
      <c r="K8" s="281"/>
      <c r="L8" s="281"/>
      <c r="M8" s="281"/>
      <c r="N8" s="281"/>
      <c r="O8" s="281"/>
      <c r="P8" s="281"/>
      <c r="Q8" s="281"/>
      <c r="R8" s="281"/>
      <c r="S8" s="281"/>
      <c r="T8" s="281"/>
      <c r="U8" s="281"/>
      <c r="V8" s="281"/>
      <c r="W8" s="281"/>
      <c r="X8" s="281"/>
      <c r="Y8" s="281"/>
      <c r="Z8" s="70"/>
      <c r="AA8" s="70"/>
      <c r="AB8" s="70"/>
    </row>
    <row r="9" spans="1:38" s="21" customFormat="1" ht="54" customHeight="1" x14ac:dyDescent="0.5">
      <c r="B9" s="38"/>
      <c r="C9" s="37"/>
      <c r="D9" s="38"/>
      <c r="F9" s="280" t="s">
        <v>57</v>
      </c>
      <c r="G9" s="280"/>
      <c r="H9" s="280"/>
      <c r="I9" s="67"/>
      <c r="J9" s="281"/>
      <c r="K9" s="281"/>
      <c r="L9" s="281"/>
      <c r="M9" s="281"/>
      <c r="N9" s="281"/>
      <c r="O9" s="281"/>
      <c r="P9" s="281"/>
      <c r="Q9" s="281"/>
      <c r="R9" s="281"/>
      <c r="S9" s="281"/>
      <c r="T9" s="281"/>
      <c r="U9" s="281"/>
      <c r="V9" s="281"/>
      <c r="W9" s="281"/>
      <c r="X9" s="281"/>
      <c r="Y9" s="281"/>
      <c r="Z9" s="70"/>
      <c r="AA9" s="70"/>
      <c r="AB9" s="70"/>
    </row>
    <row r="10" spans="1:38" ht="15.5" customHeight="1" x14ac:dyDescent="0.5">
      <c r="B10" s="37"/>
      <c r="C10" s="37"/>
      <c r="D10" s="37"/>
      <c r="F10" s="279" t="s">
        <v>60</v>
      </c>
      <c r="G10" s="279"/>
      <c r="H10" s="279"/>
      <c r="I10" s="279"/>
      <c r="Q10" s="274" t="s">
        <v>81</v>
      </c>
      <c r="R10" s="274"/>
      <c r="X10" s="276">
        <f>SUM($X$13-$Y13)</f>
        <v>0</v>
      </c>
      <c r="Y10" s="276"/>
    </row>
    <row r="11" spans="1:38" ht="14.5" customHeight="1" x14ac:dyDescent="0.5">
      <c r="B11" s="37"/>
      <c r="C11" s="37"/>
      <c r="D11" s="37"/>
      <c r="F11" s="278" t="str">
        <f>IF(AND(_xlfn.DAYS($G$5,$G$4)+1&lt;&gt;(COUNTA(TblTrvlDetails[Travel Date])),COUNTA(TblTrvlDetails[Travel Date])&lt;&gt;0),CONCATENATE("Number of days between start and end date (",_xlfn.DAYS($G$5,$G$4),") don't match the number of dates being claimed below (",COUNTA(TblTrvlDetails[Travel Date]),")"),"")</f>
        <v/>
      </c>
      <c r="G11" s="278"/>
      <c r="H11" s="278"/>
      <c r="I11" s="278"/>
      <c r="J11" s="278"/>
      <c r="K11" s="278"/>
      <c r="L11" s="278"/>
      <c r="M11" s="278"/>
      <c r="N11" s="278"/>
      <c r="O11" s="278"/>
      <c r="P11" s="278"/>
      <c r="Q11" s="275"/>
      <c r="R11" s="275"/>
      <c r="S11" s="54"/>
      <c r="T11" s="54"/>
      <c r="U11" s="54"/>
      <c r="V11" s="54"/>
      <c r="W11" s="54"/>
      <c r="X11" s="277"/>
      <c r="Y11" s="277"/>
    </row>
    <row r="12" spans="1:38" ht="15" customHeight="1" x14ac:dyDescent="0.55000000000000004">
      <c r="A12" s="27"/>
      <c r="B12" s="39"/>
      <c r="C12" s="40"/>
      <c r="D12" s="40"/>
      <c r="E12" s="40"/>
      <c r="F12" s="40"/>
      <c r="G12" s="40"/>
      <c r="H12" s="40"/>
      <c r="I12" s="40"/>
      <c r="J12" s="40"/>
      <c r="K12" s="40"/>
      <c r="L12" s="40" t="s">
        <v>33</v>
      </c>
      <c r="M12" s="40"/>
      <c r="N12" s="40"/>
      <c r="O12" s="40"/>
      <c r="P12" s="40"/>
      <c r="Q12" s="40"/>
      <c r="R12" s="40"/>
      <c r="S12" s="40"/>
      <c r="T12" s="40"/>
      <c r="U12" s="40"/>
      <c r="V12" s="40"/>
      <c r="W12" s="40"/>
      <c r="X12" s="40"/>
      <c r="Y12" s="40"/>
    </row>
    <row r="13" spans="1:38" ht="33" customHeight="1" x14ac:dyDescent="0.5">
      <c r="A13" s="212">
        <v>3</v>
      </c>
      <c r="B13" s="50" t="s">
        <v>25</v>
      </c>
      <c r="I13" s="284" t="s">
        <v>44</v>
      </c>
      <c r="J13" s="285"/>
      <c r="K13" s="286"/>
      <c r="L13" s="43">
        <f>SUM(TblTrvlDetails[M&amp;IE Total])</f>
        <v>0</v>
      </c>
      <c r="M13" s="43">
        <f>SUM(TblTrvlDetails[Airfare*])</f>
        <v>0</v>
      </c>
      <c r="N13" s="43">
        <f>SUM(TblTrvlDetails[Lodging*])</f>
        <v>0</v>
      </c>
      <c r="O13" s="43">
        <f>SUM(TblTrvlDetails[Miles*])*(VLOOKUP("Car Mileage",TblTransport[#All],2,FALSE))</f>
        <v>0</v>
      </c>
      <c r="P13" s="43">
        <f>SUM(TblTrvlDetails[Ground Transport*])</f>
        <v>0</v>
      </c>
      <c r="Q13" s="43">
        <f>SUM(TblTrvlDetails[Car Rental*])</f>
        <v>0</v>
      </c>
      <c r="R13" s="44">
        <f>SUM(TblTrvlDetails[Business Expense*])</f>
        <v>0</v>
      </c>
      <c r="S13" s="45"/>
      <c r="T13" s="45"/>
      <c r="U13" s="45"/>
      <c r="V13" s="45"/>
      <c r="W13" s="45"/>
      <c r="X13" s="43">
        <f>SUM(L13:R13)</f>
        <v>0</v>
      </c>
      <c r="Y13" s="44">
        <f>SUM(TblTrvlDetails[Advance/
Prepaid*])</f>
        <v>0</v>
      </c>
    </row>
    <row r="14" spans="1:38" ht="39" customHeight="1" x14ac:dyDescent="0.5">
      <c r="A14" s="79"/>
      <c r="B14" s="46" t="s">
        <v>15</v>
      </c>
      <c r="C14" s="47" t="s">
        <v>16</v>
      </c>
      <c r="D14" s="47" t="s">
        <v>80</v>
      </c>
      <c r="E14" s="47" t="s">
        <v>21</v>
      </c>
      <c r="F14" s="47" t="s">
        <v>45</v>
      </c>
      <c r="G14" s="48" t="s">
        <v>35</v>
      </c>
      <c r="H14" s="48" t="s">
        <v>36</v>
      </c>
      <c r="I14" s="48" t="s">
        <v>4</v>
      </c>
      <c r="J14" s="48" t="s">
        <v>6</v>
      </c>
      <c r="K14" s="48" t="s">
        <v>5</v>
      </c>
      <c r="L14" s="48" t="s">
        <v>26</v>
      </c>
      <c r="M14" s="48" t="s">
        <v>39</v>
      </c>
      <c r="N14" s="48" t="s">
        <v>40</v>
      </c>
      <c r="O14" s="48" t="s">
        <v>38</v>
      </c>
      <c r="P14" s="48" t="s">
        <v>37</v>
      </c>
      <c r="Q14" s="48" t="s">
        <v>43</v>
      </c>
      <c r="R14" s="48" t="s">
        <v>41</v>
      </c>
      <c r="S14" s="48" t="s">
        <v>22</v>
      </c>
      <c r="T14" s="48" t="s">
        <v>0</v>
      </c>
      <c r="U14" s="48" t="s">
        <v>1</v>
      </c>
      <c r="V14" s="48" t="s">
        <v>2</v>
      </c>
      <c r="W14" s="48" t="s">
        <v>3</v>
      </c>
      <c r="X14" s="49" t="s">
        <v>18</v>
      </c>
      <c r="Y14" s="48" t="s">
        <v>77</v>
      </c>
    </row>
    <row r="15" spans="1:38" ht="20.5" customHeight="1" x14ac:dyDescent="0.5">
      <c r="B15" s="29"/>
      <c r="C15" s="30"/>
      <c r="D15" s="29"/>
      <c r="E15" s="31" t="str">
        <f>_xlfn.IFNA(IF(VLOOKUP(TblTrvlDetails[[#This Row],[Location]],TblDom[],2,FALSE)&lt;&gt;"International","D",IF(VLOOKUP(TblTrvlDetails[[#This Row],[Location]],TblDom[],2,FALSE)="International","I","")),"")</f>
        <v/>
      </c>
      <c r="F15"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5" s="32"/>
      <c r="H15" s="33">
        <v>0</v>
      </c>
      <c r="I15" s="33">
        <v>0</v>
      </c>
      <c r="J15" s="33">
        <v>0</v>
      </c>
      <c r="K15" s="33">
        <v>0</v>
      </c>
      <c r="L15"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5" s="34"/>
      <c r="N15" s="34"/>
      <c r="O15" s="30"/>
      <c r="P15" s="34"/>
      <c r="Q15" s="34"/>
      <c r="R15" s="34"/>
      <c r="S15" s="33">
        <f>IF(ISBLANK(TblTrvlDetails[[#This Row],[Location]]),0,IF(TblTrvlDetails[[#This Row],[D/I]]="I",VLOOKUP(TblTrvlDetails[[#This Row],[Location]],TblDom[],3,FALSE),VLOOKUP(TblTrvlDetails[[#This Row],[Location]],TblDom[],2,FALSE)))</f>
        <v>0</v>
      </c>
      <c r="T15"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5"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5"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5"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5" s="35">
        <f>IFERROR(SUM(L15:N15,P15:R15,(TblTrvlDetails[[#This Row],[Miles*]]*VLOOKUP("Car Mileage",TblTransport[#All],2,FALSE))),"")</f>
        <v>0</v>
      </c>
      <c r="Y15" s="52">
        <v>0</v>
      </c>
    </row>
    <row r="16" spans="1:38" ht="20.5" customHeight="1" x14ac:dyDescent="0.5">
      <c r="B16" s="29"/>
      <c r="C16" s="30"/>
      <c r="D16" s="29"/>
      <c r="E16" s="31" t="str">
        <f>_xlfn.IFNA(IF(VLOOKUP(TblTrvlDetails[[#This Row],[Location]],TblDom[],2,FALSE)&lt;&gt;"International","D",IF(VLOOKUP(TblTrvlDetails[[#This Row],[Location]],TblDom[],2,FALSE)="International","I","")),"")</f>
        <v/>
      </c>
      <c r="F16"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2"/>
      <c r="H16" s="33">
        <v>0</v>
      </c>
      <c r="I16" s="33">
        <v>0</v>
      </c>
      <c r="J16" s="33">
        <v>0</v>
      </c>
      <c r="K16" s="33">
        <v>0</v>
      </c>
      <c r="L16"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34"/>
      <c r="N16" s="34"/>
      <c r="O16" s="30"/>
      <c r="P16" s="34"/>
      <c r="Q16" s="34"/>
      <c r="R16" s="34"/>
      <c r="S16" s="33">
        <f>IF(ISBLANK(TblTrvlDetails[[#This Row],[Location]]),0,IF(TblTrvlDetails[[#This Row],[D/I]]="I",VLOOKUP(TblTrvlDetails[[#This Row],[Location]],TblDom[],3,FALSE),VLOOKUP(TblTrvlDetails[[#This Row],[Location]],TblDom[],2,FALSE)))</f>
        <v>0</v>
      </c>
      <c r="T16"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6"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6"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6"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6" s="35">
        <f>IFERROR(SUM(L16:N16,P16:R16,(TblTrvlDetails[[#This Row],[Miles*]]*VLOOKUP("Car Mileage",TblTransport[#All],2,FALSE))),"")</f>
        <v>0</v>
      </c>
      <c r="Y16" s="52">
        <v>0</v>
      </c>
    </row>
    <row r="17" spans="2:25" ht="20.5" customHeight="1" x14ac:dyDescent="0.5">
      <c r="B17" s="29"/>
      <c r="C17" s="30"/>
      <c r="D17" s="29"/>
      <c r="E17" s="31" t="str">
        <f>_xlfn.IFNA(IF(VLOOKUP(TblTrvlDetails[[#This Row],[Location]],TblDom[],2,FALSE)&lt;&gt;"International","D",IF(VLOOKUP(TblTrvlDetails[[#This Row],[Location]],TblDom[],2,FALSE)="International","I","")),"")</f>
        <v/>
      </c>
      <c r="F17"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2"/>
      <c r="H17" s="33">
        <v>0</v>
      </c>
      <c r="I17" s="33">
        <v>0</v>
      </c>
      <c r="J17" s="33">
        <v>0</v>
      </c>
      <c r="K17" s="33">
        <v>0</v>
      </c>
      <c r="L17"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34"/>
      <c r="N17" s="34"/>
      <c r="O17" s="30"/>
      <c r="P17" s="34"/>
      <c r="Q17" s="34"/>
      <c r="R17" s="34"/>
      <c r="S17" s="33">
        <f>IF(ISBLANK(TblTrvlDetails[[#This Row],[Location]]),0,IF(TblTrvlDetails[[#This Row],[D/I]]="I",VLOOKUP(TblTrvlDetails[[#This Row],[Location]],TblDom[],3,FALSE),VLOOKUP(TblTrvlDetails[[#This Row],[Location]],TblDom[],2,FALSE)))</f>
        <v>0</v>
      </c>
      <c r="T17"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7"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7"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7"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7" s="35">
        <f>IFERROR(SUM(L17:N17,P17:R17,(TblTrvlDetails[[#This Row],[Miles*]]*VLOOKUP("Car Mileage",TblTransport[#All],2,FALSE))),"")</f>
        <v>0</v>
      </c>
      <c r="Y17" s="52">
        <v>0</v>
      </c>
    </row>
    <row r="18" spans="2:25" ht="20.5" customHeight="1" x14ac:dyDescent="0.5">
      <c r="B18" s="29"/>
      <c r="C18" s="30"/>
      <c r="D18" s="29"/>
      <c r="E18" s="31" t="str">
        <f>_xlfn.IFNA(IF(VLOOKUP(TblTrvlDetails[[#This Row],[Location]],TblDom[],2,FALSE)&lt;&gt;"International","D",IF(VLOOKUP(TblTrvlDetails[[#This Row],[Location]],TblDom[],2,FALSE)="International","I","")),"")</f>
        <v/>
      </c>
      <c r="F18"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2"/>
      <c r="H18" s="33">
        <v>0</v>
      </c>
      <c r="I18" s="33">
        <v>0</v>
      </c>
      <c r="J18" s="33">
        <v>0</v>
      </c>
      <c r="K18" s="33">
        <v>0</v>
      </c>
      <c r="L18"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34"/>
      <c r="N18" s="34"/>
      <c r="O18" s="30"/>
      <c r="P18" s="34"/>
      <c r="Q18" s="34"/>
      <c r="R18" s="34"/>
      <c r="S18" s="33">
        <f>IF(ISBLANK(TblTrvlDetails[[#This Row],[Location]]),0,IF(TblTrvlDetails[[#This Row],[D/I]]="I",VLOOKUP(TblTrvlDetails[[#This Row],[Location]],TblDom[],3,FALSE),VLOOKUP(TblTrvlDetails[[#This Row],[Location]],TblDom[],2,FALSE)))</f>
        <v>0</v>
      </c>
      <c r="T18"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8"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8"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8"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8" s="35">
        <f>IFERROR(SUM(L18:N18,P18:R18,(TblTrvlDetails[[#This Row],[Miles*]]*VLOOKUP("Car Mileage",TblTransport[#All],2,FALSE))),"")</f>
        <v>0</v>
      </c>
      <c r="Y18" s="52">
        <v>0</v>
      </c>
    </row>
    <row r="19" spans="2:25" ht="20.5" customHeight="1" x14ac:dyDescent="0.5">
      <c r="B19" s="29"/>
      <c r="C19" s="30"/>
      <c r="D19" s="29"/>
      <c r="E19" s="31" t="str">
        <f>_xlfn.IFNA(IF(VLOOKUP(TblTrvlDetails[[#This Row],[Location]],TblDom[],2,FALSE)&lt;&gt;"International","D",IF(VLOOKUP(TblTrvlDetails[[#This Row],[Location]],TblDom[],2,FALSE)="International","I","")),"")</f>
        <v/>
      </c>
      <c r="F19"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2"/>
      <c r="H19" s="33">
        <v>0</v>
      </c>
      <c r="I19" s="33">
        <v>0</v>
      </c>
      <c r="J19" s="33">
        <v>0</v>
      </c>
      <c r="K19" s="33">
        <v>0</v>
      </c>
      <c r="L19"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34"/>
      <c r="N19" s="34"/>
      <c r="O19" s="30"/>
      <c r="P19" s="34"/>
      <c r="Q19" s="34"/>
      <c r="R19" s="34"/>
      <c r="S19" s="33">
        <f>IF(ISBLANK(TblTrvlDetails[[#This Row],[Location]]),0,IF(TblTrvlDetails[[#This Row],[D/I]]="I",VLOOKUP(TblTrvlDetails[[#This Row],[Location]],TblDom[],3,FALSE),VLOOKUP(TblTrvlDetails[[#This Row],[Location]],TblDom[],2,FALSE)))</f>
        <v>0</v>
      </c>
      <c r="T19"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9"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9"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9"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9" s="35">
        <f>IFERROR(SUM(L19:N19,P19:R19,(TblTrvlDetails[[#This Row],[Miles*]]*VLOOKUP("Car Mileage",TblTransport[#All],2,FALSE))),"")</f>
        <v>0</v>
      </c>
      <c r="Y19" s="52">
        <v>0</v>
      </c>
    </row>
    <row r="20" spans="2:25" ht="20.5" customHeight="1" x14ac:dyDescent="0.5">
      <c r="B20" s="29"/>
      <c r="C20" s="30"/>
      <c r="D20" s="29"/>
      <c r="E20" s="31" t="str">
        <f>_xlfn.IFNA(IF(VLOOKUP(TblTrvlDetails[[#This Row],[Location]],TblDom[],2,FALSE)&lt;&gt;"International","D",IF(VLOOKUP(TblTrvlDetails[[#This Row],[Location]],TblDom[],2,FALSE)="International","I","")),"")</f>
        <v/>
      </c>
      <c r="F20"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2"/>
      <c r="H20" s="33">
        <v>0</v>
      </c>
      <c r="I20" s="33">
        <v>0</v>
      </c>
      <c r="J20" s="33">
        <v>0</v>
      </c>
      <c r="K20" s="33">
        <v>0</v>
      </c>
      <c r="L20"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34"/>
      <c r="N20" s="34"/>
      <c r="O20" s="30"/>
      <c r="P20" s="34"/>
      <c r="Q20" s="34"/>
      <c r="R20" s="34"/>
      <c r="S20" s="33">
        <f>IF(ISBLANK(TblTrvlDetails[[#This Row],[Location]]),0,IF(TblTrvlDetails[[#This Row],[D/I]]="I",VLOOKUP(TblTrvlDetails[[#This Row],[Location]],TblDom[],3,FALSE),VLOOKUP(TblTrvlDetails[[#This Row],[Location]],TblDom[],2,FALSE)))</f>
        <v>0</v>
      </c>
      <c r="T20"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0"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0"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0"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0" s="35">
        <f>IFERROR(SUM(L20:N20,P20:R20,(TblTrvlDetails[[#This Row],[Miles*]]*VLOOKUP("Car Mileage",TblTransport[#All],2,FALSE))),"")</f>
        <v>0</v>
      </c>
      <c r="Y20" s="52">
        <v>0</v>
      </c>
    </row>
    <row r="21" spans="2:25" ht="20.5" customHeight="1" x14ac:dyDescent="0.5">
      <c r="B21" s="29"/>
      <c r="C21" s="30"/>
      <c r="D21" s="29"/>
      <c r="E21" s="31" t="str">
        <f>_xlfn.IFNA(IF(VLOOKUP(TblTrvlDetails[[#This Row],[Location]],TblDom[],2,FALSE)&lt;&gt;"International","D",IF(VLOOKUP(TblTrvlDetails[[#This Row],[Location]],TblDom[],2,FALSE)="International","I","")),"")</f>
        <v/>
      </c>
      <c r="F21"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2"/>
      <c r="H21" s="33">
        <v>0</v>
      </c>
      <c r="I21" s="33">
        <v>0</v>
      </c>
      <c r="J21" s="33">
        <v>0</v>
      </c>
      <c r="K21" s="33">
        <v>0</v>
      </c>
      <c r="L21"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34"/>
      <c r="N21" s="34"/>
      <c r="O21" s="30"/>
      <c r="P21" s="34"/>
      <c r="Q21" s="34"/>
      <c r="R21" s="34"/>
      <c r="S21" s="33">
        <f>IF(ISBLANK(TblTrvlDetails[[#This Row],[Location]]),0,IF(TblTrvlDetails[[#This Row],[D/I]]="I",VLOOKUP(TblTrvlDetails[[#This Row],[Location]],TblDom[],3,FALSE),VLOOKUP(TblTrvlDetails[[#This Row],[Location]],TblDom[],2,FALSE)))</f>
        <v>0</v>
      </c>
      <c r="T21"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1"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1"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1"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1" s="35">
        <f>IFERROR(SUM(L21:N21,P21:R21,(TblTrvlDetails[[#This Row],[Miles*]]*VLOOKUP("Car Mileage",TblTransport[#All],2,FALSE))),"")</f>
        <v>0</v>
      </c>
      <c r="Y21" s="52">
        <v>0</v>
      </c>
    </row>
    <row r="22" spans="2:25" ht="20.5" customHeight="1" x14ac:dyDescent="0.5">
      <c r="B22" s="29"/>
      <c r="C22" s="30"/>
      <c r="D22" s="29"/>
      <c r="E22" s="31" t="str">
        <f>_xlfn.IFNA(IF(VLOOKUP(TblTrvlDetails[[#This Row],[Location]],TblDom[],2,FALSE)&lt;&gt;"International","D",IF(VLOOKUP(TblTrvlDetails[[#This Row],[Location]],TblDom[],2,FALSE)="International","I","")),"")</f>
        <v/>
      </c>
      <c r="F22"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2"/>
      <c r="H22" s="33">
        <v>0</v>
      </c>
      <c r="I22" s="33">
        <v>0</v>
      </c>
      <c r="J22" s="33">
        <v>0</v>
      </c>
      <c r="K22" s="33">
        <v>0</v>
      </c>
      <c r="L22"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34"/>
      <c r="N22" s="34"/>
      <c r="O22" s="30"/>
      <c r="P22" s="34"/>
      <c r="Q22" s="34"/>
      <c r="R22" s="34"/>
      <c r="S22" s="33">
        <f>IF(ISBLANK(TblTrvlDetails[[#This Row],[Location]]),0,IF(TblTrvlDetails[[#This Row],[D/I]]="I",VLOOKUP(TblTrvlDetails[[#This Row],[Location]],TblDom[],3,FALSE),VLOOKUP(TblTrvlDetails[[#This Row],[Location]],TblDom[],2,FALSE)))</f>
        <v>0</v>
      </c>
      <c r="T22"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2"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2"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2"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2" s="35">
        <f>IFERROR(SUM(L22:N22,P22:R22,(TblTrvlDetails[[#This Row],[Miles*]]*VLOOKUP("Car Mileage",TblTransport[#All],2,FALSE))),"")</f>
        <v>0</v>
      </c>
      <c r="Y22" s="52">
        <v>0</v>
      </c>
    </row>
    <row r="23" spans="2:25" ht="20.5" customHeight="1" x14ac:dyDescent="0.5">
      <c r="B23" s="29"/>
      <c r="C23" s="30"/>
      <c r="D23" s="29"/>
      <c r="E23" s="31" t="str">
        <f>_xlfn.IFNA(IF(VLOOKUP(TblTrvlDetails[[#This Row],[Location]],TblDom[],2,FALSE)&lt;&gt;"International","D",IF(VLOOKUP(TblTrvlDetails[[#This Row],[Location]],TblDom[],2,FALSE)="International","I","")),"")</f>
        <v/>
      </c>
      <c r="F23"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2"/>
      <c r="H23" s="33">
        <v>0</v>
      </c>
      <c r="I23" s="33">
        <v>0</v>
      </c>
      <c r="J23" s="33">
        <v>0</v>
      </c>
      <c r="K23" s="33">
        <v>0</v>
      </c>
      <c r="L23"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34"/>
      <c r="N23" s="34"/>
      <c r="O23" s="30"/>
      <c r="P23" s="34"/>
      <c r="Q23" s="34"/>
      <c r="R23" s="34"/>
      <c r="S23" s="33">
        <f>IF(ISBLANK(TblTrvlDetails[[#This Row],[Location]]),0,IF(TblTrvlDetails[[#This Row],[D/I]]="I",VLOOKUP(TblTrvlDetails[[#This Row],[Location]],TblDom[],3,FALSE),VLOOKUP(TblTrvlDetails[[#This Row],[Location]],TblDom[],2,FALSE)))</f>
        <v>0</v>
      </c>
      <c r="T23"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3"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3"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3"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3" s="35">
        <f>IFERROR(SUM(L23:N23,P23:R23,(TblTrvlDetails[[#This Row],[Miles*]]*VLOOKUP("Car Mileage",TblTransport[#All],2,FALSE))),"")</f>
        <v>0</v>
      </c>
      <c r="Y23" s="52">
        <v>0</v>
      </c>
    </row>
    <row r="24" spans="2:25" ht="20.5" customHeight="1" x14ac:dyDescent="0.5">
      <c r="B24" s="29"/>
      <c r="C24" s="30"/>
      <c r="D24" s="29"/>
      <c r="E24" s="31" t="str">
        <f>_xlfn.IFNA(IF(VLOOKUP(TblTrvlDetails[[#This Row],[Location]],TblDom[],2,FALSE)&lt;&gt;"International","D",IF(VLOOKUP(TblTrvlDetails[[#This Row],[Location]],TblDom[],2,FALSE)="International","I","")),"")</f>
        <v/>
      </c>
      <c r="F24"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2"/>
      <c r="H24" s="33">
        <v>0</v>
      </c>
      <c r="I24" s="33">
        <v>0</v>
      </c>
      <c r="J24" s="33">
        <v>0</v>
      </c>
      <c r="K24" s="33">
        <v>0</v>
      </c>
      <c r="L24"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34"/>
      <c r="N24" s="34"/>
      <c r="O24" s="30"/>
      <c r="P24" s="34"/>
      <c r="Q24" s="34"/>
      <c r="R24" s="34"/>
      <c r="S24" s="33">
        <f>IF(ISBLANK(TblTrvlDetails[[#This Row],[Location]]),0,IF(TblTrvlDetails[[#This Row],[D/I]]="I",VLOOKUP(TblTrvlDetails[[#This Row],[Location]],TblDom[],3,FALSE),VLOOKUP(TblTrvlDetails[[#This Row],[Location]],TblDom[],2,FALSE)))</f>
        <v>0</v>
      </c>
      <c r="T24"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4"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4"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4"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4" s="35">
        <f>IFERROR(SUM(L24:N24,P24:R24,(TblTrvlDetails[[#This Row],[Miles*]]*VLOOKUP("Car Mileage",TblTransport[#All],2,FALSE))),"")</f>
        <v>0</v>
      </c>
      <c r="Y24" s="52">
        <v>0</v>
      </c>
    </row>
    <row r="25" spans="2:25" ht="20.5" customHeight="1" x14ac:dyDescent="0.5">
      <c r="B25" s="29"/>
      <c r="C25" s="30"/>
      <c r="D25" s="29"/>
      <c r="E25" s="31" t="str">
        <f>_xlfn.IFNA(IF(VLOOKUP(TblTrvlDetails[[#This Row],[Location]],TblDom[],2,FALSE)&lt;&gt;"International","D",IF(VLOOKUP(TblTrvlDetails[[#This Row],[Location]],TblDom[],2,FALSE)="International","I","")),"")</f>
        <v/>
      </c>
      <c r="F25"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2"/>
      <c r="H25" s="33">
        <v>0</v>
      </c>
      <c r="I25" s="33">
        <v>0</v>
      </c>
      <c r="J25" s="33">
        <v>0</v>
      </c>
      <c r="K25" s="33">
        <v>0</v>
      </c>
      <c r="L25"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34"/>
      <c r="N25" s="34"/>
      <c r="O25" s="30"/>
      <c r="P25" s="34"/>
      <c r="Q25" s="34"/>
      <c r="R25" s="34"/>
      <c r="S25" s="33">
        <f>IF(ISBLANK(TblTrvlDetails[[#This Row],[Location]]),0,IF(TblTrvlDetails[[#This Row],[D/I]]="I",VLOOKUP(TblTrvlDetails[[#This Row],[Location]],TblDom[],3,FALSE),VLOOKUP(TblTrvlDetails[[#This Row],[Location]],TblDom[],2,FALSE)))</f>
        <v>0</v>
      </c>
      <c r="T25"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35">
        <f>IFERROR(SUM(L25:N25,P25:R25,(TblTrvlDetails[[#This Row],[Miles*]]*VLOOKUP("Car Mileage",TblTransport[#All],2,FALSE))),"")</f>
        <v>0</v>
      </c>
      <c r="Y25" s="52">
        <v>0</v>
      </c>
    </row>
    <row r="26" spans="2:25" ht="20.5" customHeight="1" x14ac:dyDescent="0.5">
      <c r="B26" s="29"/>
      <c r="C26" s="30"/>
      <c r="D26" s="29"/>
      <c r="E26" s="31" t="str">
        <f>_xlfn.IFNA(IF(VLOOKUP(TblTrvlDetails[[#This Row],[Location]],TblDom[],2,FALSE)&lt;&gt;"International","D",IF(VLOOKUP(TblTrvlDetails[[#This Row],[Location]],TblDom[],2,FALSE)="International","I","")),"")</f>
        <v/>
      </c>
      <c r="F26"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2"/>
      <c r="H26" s="33">
        <v>0</v>
      </c>
      <c r="I26" s="33">
        <v>0</v>
      </c>
      <c r="J26" s="33">
        <v>0</v>
      </c>
      <c r="K26" s="33">
        <v>0</v>
      </c>
      <c r="L26"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34"/>
      <c r="N26" s="34"/>
      <c r="O26" s="30"/>
      <c r="P26" s="34"/>
      <c r="Q26" s="34"/>
      <c r="R26" s="34"/>
      <c r="S26" s="33">
        <f>IF(ISBLANK(TblTrvlDetails[[#This Row],[Location]]),0,IF(TblTrvlDetails[[#This Row],[D/I]]="I",VLOOKUP(TblTrvlDetails[[#This Row],[Location]],TblDom[],3,FALSE),VLOOKUP(TblTrvlDetails[[#This Row],[Location]],TblDom[],2,FALSE)))</f>
        <v>0</v>
      </c>
      <c r="T26"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35">
        <f>IFERROR(SUM(L26:N26,P26:R26,(TblTrvlDetails[[#This Row],[Miles*]]*VLOOKUP("Car Mileage",TblTransport[#All],2,FALSE))),"")</f>
        <v>0</v>
      </c>
      <c r="Y26" s="52">
        <v>0</v>
      </c>
    </row>
    <row r="27" spans="2:25" ht="20.5" customHeight="1" x14ac:dyDescent="0.5">
      <c r="B27" s="29"/>
      <c r="C27" s="30"/>
      <c r="D27" s="29"/>
      <c r="E27" s="31" t="str">
        <f>_xlfn.IFNA(IF(VLOOKUP(TblTrvlDetails[[#This Row],[Location]],TblDom[],2,FALSE)&lt;&gt;"International","D",IF(VLOOKUP(TblTrvlDetails[[#This Row],[Location]],TblDom[],2,FALSE)="International","I","")),"")</f>
        <v/>
      </c>
      <c r="F27"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2"/>
      <c r="H27" s="33">
        <v>0</v>
      </c>
      <c r="I27" s="33">
        <v>0</v>
      </c>
      <c r="J27" s="33">
        <v>0</v>
      </c>
      <c r="K27" s="33">
        <v>0</v>
      </c>
      <c r="L27"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34"/>
      <c r="N27" s="34"/>
      <c r="O27" s="30"/>
      <c r="P27" s="34"/>
      <c r="Q27" s="34"/>
      <c r="R27" s="34"/>
      <c r="S27" s="33">
        <f>IF(ISBLANK(TblTrvlDetails[[#This Row],[Location]]),0,IF(TblTrvlDetails[[#This Row],[D/I]]="I",VLOOKUP(TblTrvlDetails[[#This Row],[Location]],TblDom[],3,FALSE),VLOOKUP(TblTrvlDetails[[#This Row],[Location]],TblDom[],2,FALSE)))</f>
        <v>0</v>
      </c>
      <c r="T27"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35">
        <f>IFERROR(SUM(L27:N27,P27:R27,(TblTrvlDetails[[#This Row],[Miles*]]*VLOOKUP("Car Mileage",TblTransport[#All],2,FALSE))),"")</f>
        <v>0</v>
      </c>
      <c r="Y27" s="52">
        <v>0</v>
      </c>
    </row>
    <row r="28" spans="2:25" ht="20.5" customHeight="1" x14ac:dyDescent="0.5">
      <c r="B28" s="29"/>
      <c r="C28" s="30"/>
      <c r="D28" s="29"/>
      <c r="E28" s="31" t="str">
        <f>_xlfn.IFNA(IF(VLOOKUP(TblTrvlDetails[[#This Row],[Location]],TblDom[],2,FALSE)&lt;&gt;"International","D",IF(VLOOKUP(TblTrvlDetails[[#This Row],[Location]],TblDom[],2,FALSE)="International","I","")),"")</f>
        <v/>
      </c>
      <c r="F28"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2"/>
      <c r="H28" s="33">
        <v>0</v>
      </c>
      <c r="I28" s="33">
        <v>0</v>
      </c>
      <c r="J28" s="33">
        <v>0</v>
      </c>
      <c r="K28" s="33">
        <v>0</v>
      </c>
      <c r="L28"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34"/>
      <c r="N28" s="34"/>
      <c r="O28" s="30"/>
      <c r="P28" s="34"/>
      <c r="Q28" s="34"/>
      <c r="R28" s="34"/>
      <c r="S28" s="33">
        <f>IF(ISBLANK(TblTrvlDetails[[#This Row],[Location]]),0,IF(TblTrvlDetails[[#This Row],[D/I]]="I",VLOOKUP(TblTrvlDetails[[#This Row],[Location]],TblDom[],3,FALSE),VLOOKUP(TblTrvlDetails[[#This Row],[Location]],TblDom[],2,FALSE)))</f>
        <v>0</v>
      </c>
      <c r="T28"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35">
        <f>IFERROR(SUM(L28:N28,P28:R28,(TblTrvlDetails[[#This Row],[Miles*]]*VLOOKUP("Car Mileage",TblTransport[#All],2,FALSE))),"")</f>
        <v>0</v>
      </c>
      <c r="Y28" s="52">
        <v>0</v>
      </c>
    </row>
    <row r="29" spans="2:25" ht="20.5" customHeight="1" x14ac:dyDescent="0.5">
      <c r="B29" s="29"/>
      <c r="C29" s="30"/>
      <c r="D29" s="29"/>
      <c r="E29" s="31" t="str">
        <f>_xlfn.IFNA(IF(VLOOKUP(TblTrvlDetails[[#This Row],[Location]],TblDom[],2,FALSE)&lt;&gt;"International","D",IF(VLOOKUP(TblTrvlDetails[[#This Row],[Location]],TblDom[],2,FALSE)="International","I","")),"")</f>
        <v/>
      </c>
      <c r="F29"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2"/>
      <c r="H29" s="33">
        <v>0</v>
      </c>
      <c r="I29" s="33">
        <v>0</v>
      </c>
      <c r="J29" s="33">
        <v>0</v>
      </c>
      <c r="K29" s="33">
        <v>0</v>
      </c>
      <c r="L29"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34"/>
      <c r="N29" s="34"/>
      <c r="O29" s="30"/>
      <c r="P29" s="34"/>
      <c r="Q29" s="34"/>
      <c r="R29" s="34"/>
      <c r="S29" s="33">
        <f>IF(ISBLANK(TblTrvlDetails[[#This Row],[Location]]),0,IF(TblTrvlDetails[[#This Row],[D/I]]="I",VLOOKUP(TblTrvlDetails[[#This Row],[Location]],TblDom[],3,FALSE),VLOOKUP(TblTrvlDetails[[#This Row],[Location]],TblDom[],2,FALSE)))</f>
        <v>0</v>
      </c>
      <c r="T29"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35">
        <f>IFERROR(SUM(L29:N29,P29:R29,(TblTrvlDetails[[#This Row],[Miles*]]*VLOOKUP("Car Mileage",TblTransport[#All],2,FALSE))),"")</f>
        <v>0</v>
      </c>
      <c r="Y29" s="52">
        <v>0</v>
      </c>
    </row>
  </sheetData>
  <sheetProtection sheet="1" objects="1" scenarios="1"/>
  <mergeCells count="15">
    <mergeCell ref="A3:A4"/>
    <mergeCell ref="F10:I10"/>
    <mergeCell ref="F6:I6"/>
    <mergeCell ref="I13:K13"/>
    <mergeCell ref="C3:D3"/>
    <mergeCell ref="C4:D4"/>
    <mergeCell ref="G3:H3"/>
    <mergeCell ref="G5:H5"/>
    <mergeCell ref="G4:H4"/>
    <mergeCell ref="Q10:R11"/>
    <mergeCell ref="X10:Y11"/>
    <mergeCell ref="F11:P11"/>
    <mergeCell ref="F7:H8"/>
    <mergeCell ref="F9:H9"/>
    <mergeCell ref="J1:Y9"/>
  </mergeCells>
  <phoneticPr fontId="10" type="noConversion"/>
  <dataValidations count="1">
    <dataValidation type="list" allowBlank="1" showInputMessage="1" showErrorMessage="1" sqref="B15:B29" xr:uid="{F15AC928-CC7A-4E74-B9C1-4B01E9C723CE}">
      <formula1>$B$7:$B$11</formula1>
    </dataValidation>
  </dataValidations>
  <hyperlinks>
    <hyperlink ref="F7:H8" r:id="rId1" display="*Look up your continental US per diem rates by going to the GSA website and entering the city &amp; state." xr:uid="{AA1B15DE-0904-4770-9F98-9A81B8B89389}"/>
    <hyperlink ref="F9:H9" r:id="rId2" display="**For Alaska/Hawaii/US territories, look up your per diem rates by going to the DoD website and searching under OCONUS." xr:uid="{7F71151A-50D2-476F-AE40-181B963A2CF2}"/>
    <hyperlink ref="F10:I10" r:id="rId3" display="*For international rates, visit the US Department of State website." xr:uid="{F9B09C9E-1283-4C6E-95A5-51BE0C66F52D}"/>
  </hyperlinks>
  <printOptions horizontalCentered="1"/>
  <pageMargins left="0.25" right="0.25" top="0.75" bottom="0.25" header="0.3" footer="0.05"/>
  <pageSetup scale="63" orientation="landscape" r:id="rId4"/>
  <headerFooter>
    <oddHeader>&amp;L&amp;G</oddHeader>
    <oddFooter>&amp;L&amp;"-,Italic"&amp;9Version 2 - 11/13/23&amp;R&amp;"-,Italic"&amp;9&amp;D&amp;T</oddFooter>
  </headerFooter>
  <legacyDrawingHF r:id="rId5"/>
  <tableParts count="2">
    <tablePart r:id="rId6"/>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0ACE33F9-43E9-4BFC-9DCA-CDC786D70A66}">
          <x14:formula1>
            <xm:f>Data!$P$4:$P$9</xm:f>
          </x14:formula1>
          <xm:sqref>C7:C11</xm:sqref>
        </x14:dataValidation>
        <x14:dataValidation type="list" allowBlank="1" showInputMessage="1" showErrorMessage="1" xr:uid="{E0108D65-8053-483B-9BF2-E01394D20001}">
          <x14:formula1>
            <xm:f>Data!$AA$4:$AA$6</xm:f>
          </x14:formula1>
          <xm:sqref>C15:C29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1989-85AE-4CF6-ACF1-6FEBDF3930C4}">
  <sheetPr>
    <tabColor theme="9" tint="0.59999389629810485"/>
  </sheetPr>
  <dimension ref="A2:B25"/>
  <sheetViews>
    <sheetView showGridLines="0" workbookViewId="0">
      <selection activeCell="B17" sqref="B17"/>
    </sheetView>
  </sheetViews>
  <sheetFormatPr defaultRowHeight="14.35" x14ac:dyDescent="0.5"/>
  <cols>
    <col min="2" max="2" width="127.46875" customWidth="1"/>
  </cols>
  <sheetData>
    <row r="2" spans="1:2" ht="18" x14ac:dyDescent="0.6">
      <c r="B2" s="2" t="s">
        <v>79</v>
      </c>
    </row>
    <row r="3" spans="1:2" ht="16" customHeight="1" x14ac:dyDescent="0.5">
      <c r="B3" s="72" t="s">
        <v>78</v>
      </c>
    </row>
    <row r="4" spans="1:2" x14ac:dyDescent="0.5">
      <c r="A4" s="73"/>
      <c r="B4" s="73"/>
    </row>
    <row r="5" spans="1:2" x14ac:dyDescent="0.5">
      <c r="A5" s="73">
        <v>1</v>
      </c>
      <c r="B5" s="74" t="s">
        <v>63</v>
      </c>
    </row>
    <row r="6" spans="1:2" x14ac:dyDescent="0.5">
      <c r="A6" s="73">
        <v>2</v>
      </c>
      <c r="B6" s="74" t="s">
        <v>64</v>
      </c>
    </row>
    <row r="7" spans="1:2" x14ac:dyDescent="0.5">
      <c r="A7" s="73">
        <v>3</v>
      </c>
      <c r="B7" s="74" t="s">
        <v>65</v>
      </c>
    </row>
    <row r="8" spans="1:2" ht="28.7" x14ac:dyDescent="0.5">
      <c r="A8" s="73">
        <v>4</v>
      </c>
      <c r="B8" s="75" t="s">
        <v>66</v>
      </c>
    </row>
    <row r="9" spans="1:2" x14ac:dyDescent="0.5">
      <c r="A9" s="73">
        <v>5</v>
      </c>
      <c r="B9" s="76" t="s">
        <v>67</v>
      </c>
    </row>
    <row r="10" spans="1:2" x14ac:dyDescent="0.5">
      <c r="A10" s="73">
        <v>6</v>
      </c>
      <c r="B10" s="77" t="s">
        <v>68</v>
      </c>
    </row>
    <row r="11" spans="1:2" x14ac:dyDescent="0.5">
      <c r="A11" s="73">
        <v>7</v>
      </c>
      <c r="B11" s="78" t="s">
        <v>69</v>
      </c>
    </row>
    <row r="12" spans="1:2" ht="28.7" x14ac:dyDescent="0.5">
      <c r="A12" s="73">
        <v>8</v>
      </c>
      <c r="B12" s="78" t="s">
        <v>70</v>
      </c>
    </row>
    <row r="13" spans="1:2" x14ac:dyDescent="0.5">
      <c r="A13" s="73">
        <v>9</v>
      </c>
      <c r="B13" s="78" t="s">
        <v>71</v>
      </c>
    </row>
    <row r="14" spans="1:2" x14ac:dyDescent="0.5">
      <c r="A14" s="73">
        <v>10</v>
      </c>
      <c r="B14" s="78" t="s">
        <v>72</v>
      </c>
    </row>
    <row r="15" spans="1:2" ht="43" x14ac:dyDescent="0.5">
      <c r="A15" s="73">
        <v>11</v>
      </c>
      <c r="B15" s="78" t="s">
        <v>73</v>
      </c>
    </row>
    <row r="16" spans="1:2" x14ac:dyDescent="0.5">
      <c r="A16" s="73">
        <v>12</v>
      </c>
      <c r="B16" s="78" t="s">
        <v>74</v>
      </c>
    </row>
    <row r="17" spans="1:2" x14ac:dyDescent="0.5">
      <c r="A17" s="73">
        <v>13</v>
      </c>
      <c r="B17" s="78" t="s">
        <v>168</v>
      </c>
    </row>
    <row r="18" spans="1:2" x14ac:dyDescent="0.5">
      <c r="A18" s="73">
        <v>14</v>
      </c>
      <c r="B18" s="78" t="s">
        <v>75</v>
      </c>
    </row>
    <row r="19" spans="1:2" x14ac:dyDescent="0.5">
      <c r="A19" s="73">
        <v>15</v>
      </c>
      <c r="B19" s="78" t="s">
        <v>76</v>
      </c>
    </row>
    <row r="20" spans="1:2" x14ac:dyDescent="0.5">
      <c r="A20" s="73">
        <v>16</v>
      </c>
      <c r="B20" s="78" t="s">
        <v>82</v>
      </c>
    </row>
    <row r="21" spans="1:2" x14ac:dyDescent="0.5">
      <c r="A21" s="73">
        <v>17</v>
      </c>
      <c r="B21" s="78" t="s">
        <v>167</v>
      </c>
    </row>
    <row r="22" spans="1:2" x14ac:dyDescent="0.5">
      <c r="A22" s="73"/>
    </row>
    <row r="23" spans="1:2" x14ac:dyDescent="0.5">
      <c r="A23" s="73"/>
      <c r="B23" s="72" t="s">
        <v>62</v>
      </c>
    </row>
    <row r="24" spans="1:2" x14ac:dyDescent="0.5">
      <c r="A24" s="73"/>
    </row>
    <row r="25" spans="1:2" x14ac:dyDescent="0.5">
      <c r="A25" s="73"/>
    </row>
  </sheetData>
  <sheetProtection sheet="1" objects="1" scenarios="1"/>
  <hyperlinks>
    <hyperlink ref="B23" r:id="rId1" display="For conversion rates, refer to OANDA Currency. Converter." xr:uid="{FD953AAB-A370-4872-8A21-AB123560FC52}"/>
    <hyperlink ref="B8" r:id="rId2" xr:uid="{4B3B0177-ED34-469C-843C-7C9DB96B508E}"/>
    <hyperlink ref="B9" r:id="rId3" xr:uid="{3193AD67-3750-4772-B502-7BB2A4D0D3C2}"/>
    <hyperlink ref="B10" r:id="rId4" display="5  Search the Dept of State site for the international M&amp;IE per diem rates. Enter the resulting value in column 3 of the Location table." xr:uid="{07168F88-586E-4847-ABEB-4F5E3C836C98}"/>
    <hyperlink ref="B3" r:id="rId5" xr:uid="{A1BF12FF-B12C-4A72-A2EF-D2735E1E00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5" sqref="B5"/>
    </sheetView>
  </sheetViews>
  <sheetFormatPr defaultRowHeight="14.35" x14ac:dyDescent="0.5"/>
  <cols>
    <col min="1" max="1" width="9.17578125" customWidth="1"/>
    <col min="2" max="2" width="49.8203125" customWidth="1"/>
    <col min="3" max="3" width="10.46875" bestFit="1" customWidth="1"/>
  </cols>
  <sheetData>
    <row r="1" spans="1:3" x14ac:dyDescent="0.5">
      <c r="A1" s="62" t="s">
        <v>47</v>
      </c>
      <c r="B1" s="63" t="s">
        <v>50</v>
      </c>
      <c r="C1" s="57" t="s">
        <v>51</v>
      </c>
    </row>
    <row r="2" spans="1:3" x14ac:dyDescent="0.5">
      <c r="A2" s="59">
        <v>1</v>
      </c>
      <c r="B2" s="58" t="s">
        <v>48</v>
      </c>
      <c r="C2" s="61">
        <v>45236</v>
      </c>
    </row>
    <row r="3" spans="1:3" x14ac:dyDescent="0.5">
      <c r="A3" s="59">
        <v>2</v>
      </c>
      <c r="B3" s="58" t="s">
        <v>49</v>
      </c>
      <c r="C3" s="61">
        <v>45243</v>
      </c>
    </row>
    <row r="4" spans="1:3" x14ac:dyDescent="0.5">
      <c r="A4" s="59">
        <v>3</v>
      </c>
      <c r="B4" s="58" t="s">
        <v>52</v>
      </c>
      <c r="C4" s="61">
        <v>45271</v>
      </c>
    </row>
    <row r="5" spans="1:3" x14ac:dyDescent="0.5">
      <c r="A5" s="59">
        <v>4</v>
      </c>
      <c r="B5" s="58" t="s">
        <v>53</v>
      </c>
      <c r="C5" s="61">
        <v>45280</v>
      </c>
    </row>
    <row r="6" spans="1:3" x14ac:dyDescent="0.5">
      <c r="A6" s="59"/>
      <c r="B6" s="58"/>
      <c r="C6" s="60"/>
    </row>
    <row r="7" spans="1:3" x14ac:dyDescent="0.5">
      <c r="A7" s="59"/>
      <c r="B7" s="58"/>
      <c r="C7" s="60"/>
    </row>
    <row r="8" spans="1:3" x14ac:dyDescent="0.5">
      <c r="A8" s="59"/>
      <c r="B8" s="58"/>
      <c r="C8" s="60"/>
    </row>
    <row r="9" spans="1:3" x14ac:dyDescent="0.5">
      <c r="A9" s="59"/>
      <c r="B9" s="58"/>
      <c r="C9" s="60"/>
    </row>
    <row r="10" spans="1:3" x14ac:dyDescent="0.5">
      <c r="A10" s="59"/>
      <c r="B10" s="58"/>
      <c r="C10" s="60"/>
    </row>
    <row r="11" spans="1:3" x14ac:dyDescent="0.5">
      <c r="A11" s="59"/>
      <c r="B11" s="58"/>
      <c r="C11" s="60"/>
    </row>
    <row r="12" spans="1:3" x14ac:dyDescent="0.5">
      <c r="A12" s="59"/>
      <c r="B12" s="58"/>
      <c r="C12" s="60"/>
    </row>
    <row r="13" spans="1:3" x14ac:dyDescent="0.5">
      <c r="A13" s="59"/>
      <c r="B13" s="58"/>
      <c r="C13" s="60"/>
    </row>
    <row r="14" spans="1:3" x14ac:dyDescent="0.5">
      <c r="A14" s="56"/>
      <c r="B14" s="64"/>
      <c r="C14" s="55"/>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Y9" sqref="Y9"/>
    </sheetView>
  </sheetViews>
  <sheetFormatPr defaultRowHeight="14.35" x14ac:dyDescent="0.5"/>
  <cols>
    <col min="1" max="1" width="11.703125" hidden="1" customWidth="1"/>
    <col min="2" max="3" width="0" hidden="1" customWidth="1"/>
    <col min="4" max="4" width="13.64453125" style="24" customWidth="1"/>
    <col min="5" max="7" width="13.29296875" customWidth="1"/>
    <col min="8" max="8" width="13.87890625" customWidth="1"/>
    <col min="10" max="14" width="14.3515625" hidden="1" customWidth="1"/>
    <col min="24" max="24" width="15.8203125" customWidth="1"/>
    <col min="25" max="25" width="10.29296875" customWidth="1"/>
    <col min="27" max="27" width="22.05859375" customWidth="1"/>
  </cols>
  <sheetData>
    <row r="1" spans="1:27" ht="15.7" x14ac:dyDescent="0.55000000000000004">
      <c r="D1" s="25" t="s">
        <v>23</v>
      </c>
      <c r="P1" s="1" t="s">
        <v>24</v>
      </c>
      <c r="X1" t="s">
        <v>27</v>
      </c>
    </row>
    <row r="3" spans="1:27" x14ac:dyDescent="0.5">
      <c r="A3" s="3" t="s">
        <v>14</v>
      </c>
      <c r="D3" s="22" t="s">
        <v>11</v>
      </c>
      <c r="E3" s="9" t="s">
        <v>0</v>
      </c>
      <c r="F3" s="9" t="s">
        <v>1</v>
      </c>
      <c r="G3" s="9" t="s">
        <v>2</v>
      </c>
      <c r="H3" s="10" t="s">
        <v>12</v>
      </c>
      <c r="J3" s="4" t="s">
        <v>11</v>
      </c>
      <c r="K3" s="4" t="s">
        <v>0</v>
      </c>
      <c r="L3" s="4" t="s">
        <v>1</v>
      </c>
      <c r="M3" s="4" t="s">
        <v>2</v>
      </c>
      <c r="N3" s="4" t="s">
        <v>12</v>
      </c>
      <c r="P3" s="3" t="s">
        <v>14</v>
      </c>
      <c r="Q3" s="3" t="s">
        <v>20</v>
      </c>
      <c r="R3" s="3" t="s">
        <v>1</v>
      </c>
      <c r="S3" s="3" t="s">
        <v>2</v>
      </c>
      <c r="T3" s="3" t="s">
        <v>19</v>
      </c>
      <c r="U3" s="3" t="s">
        <v>9</v>
      </c>
      <c r="X3" t="s">
        <v>28</v>
      </c>
      <c r="Y3" t="s">
        <v>32</v>
      </c>
      <c r="AA3" t="s">
        <v>16</v>
      </c>
    </row>
    <row r="4" spans="1:27" x14ac:dyDescent="0.5">
      <c r="A4" s="3">
        <v>59</v>
      </c>
      <c r="D4" s="23" t="s">
        <v>13</v>
      </c>
      <c r="E4" s="11">
        <v>0.15</v>
      </c>
      <c r="F4" s="11">
        <v>0.25</v>
      </c>
      <c r="G4" s="11">
        <v>0.4</v>
      </c>
      <c r="H4" s="12">
        <v>0.2</v>
      </c>
      <c r="J4" s="4"/>
      <c r="K4" s="7">
        <v>0.15</v>
      </c>
      <c r="L4" s="7">
        <v>0.25</v>
      </c>
      <c r="M4" s="7">
        <v>0.4</v>
      </c>
      <c r="N4" s="7">
        <v>0.2</v>
      </c>
      <c r="P4" s="3">
        <v>59</v>
      </c>
      <c r="Q4" s="19">
        <v>13</v>
      </c>
      <c r="R4" s="19">
        <v>15</v>
      </c>
      <c r="S4" s="19">
        <v>26</v>
      </c>
      <c r="T4" s="19">
        <v>5</v>
      </c>
      <c r="U4" s="19">
        <v>44.25</v>
      </c>
      <c r="X4" t="s">
        <v>29</v>
      </c>
      <c r="AA4" t="s">
        <v>9</v>
      </c>
    </row>
    <row r="5" spans="1:27" x14ac:dyDescent="0.5">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30</v>
      </c>
      <c r="AA5" t="s">
        <v>10</v>
      </c>
    </row>
    <row r="6" spans="1:27" x14ac:dyDescent="0.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31</v>
      </c>
      <c r="Y6">
        <v>0.21</v>
      </c>
      <c r="AA6" t="s">
        <v>34</v>
      </c>
    </row>
    <row r="7" spans="1:27" x14ac:dyDescent="0.5">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x14ac:dyDescent="0.5">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x14ac:dyDescent="0.5">
      <c r="D9" s="13">
        <v>5</v>
      </c>
      <c r="E9" s="14">
        <v>1</v>
      </c>
      <c r="F9" s="14">
        <v>1</v>
      </c>
      <c r="G9" s="14">
        <v>2</v>
      </c>
      <c r="H9" s="15">
        <v>1</v>
      </c>
      <c r="J9" s="5">
        <v>5</v>
      </c>
      <c r="K9" s="8">
        <f t="shared" si="0"/>
        <v>1</v>
      </c>
      <c r="L9" s="6">
        <f t="shared" si="1"/>
        <v>1</v>
      </c>
      <c r="M9" s="6">
        <f t="shared" si="2"/>
        <v>2</v>
      </c>
      <c r="N9" s="6">
        <f t="shared" si="3"/>
        <v>1</v>
      </c>
      <c r="P9" s="3" t="s">
        <v>17</v>
      </c>
      <c r="Q9" s="3"/>
      <c r="R9" s="3"/>
      <c r="S9" s="3"/>
      <c r="T9" s="3"/>
      <c r="U9" s="3"/>
    </row>
    <row r="10" spans="1:27" x14ac:dyDescent="0.5">
      <c r="D10" s="13">
        <v>6</v>
      </c>
      <c r="E10" s="14">
        <v>1</v>
      </c>
      <c r="F10" s="14">
        <v>2</v>
      </c>
      <c r="G10" s="14">
        <v>2</v>
      </c>
      <c r="H10" s="15">
        <v>1</v>
      </c>
      <c r="J10" s="5">
        <v>6</v>
      </c>
      <c r="K10" s="8">
        <f t="shared" si="0"/>
        <v>1</v>
      </c>
      <c r="L10" s="6">
        <f t="shared" si="1"/>
        <v>2</v>
      </c>
      <c r="M10" s="6">
        <f t="shared" si="2"/>
        <v>2</v>
      </c>
      <c r="N10" s="6">
        <f t="shared" si="3"/>
        <v>1</v>
      </c>
    </row>
    <row r="11" spans="1:27" x14ac:dyDescent="0.5">
      <c r="D11" s="13">
        <v>7</v>
      </c>
      <c r="E11" s="14">
        <v>1</v>
      </c>
      <c r="F11" s="14">
        <v>2</v>
      </c>
      <c r="G11" s="14">
        <v>3</v>
      </c>
      <c r="H11" s="15">
        <v>1</v>
      </c>
      <c r="J11" s="5">
        <v>7</v>
      </c>
      <c r="K11" s="8">
        <f t="shared" si="0"/>
        <v>1</v>
      </c>
      <c r="L11" s="6">
        <f t="shared" si="1"/>
        <v>2</v>
      </c>
      <c r="M11" s="6">
        <f t="shared" si="2"/>
        <v>3</v>
      </c>
      <c r="N11" s="6">
        <f t="shared" si="3"/>
        <v>1</v>
      </c>
    </row>
    <row r="12" spans="1:27" x14ac:dyDescent="0.5">
      <c r="D12" s="13">
        <v>8</v>
      </c>
      <c r="E12" s="14">
        <v>1</v>
      </c>
      <c r="F12" s="14">
        <v>2</v>
      </c>
      <c r="G12" s="14">
        <v>3</v>
      </c>
      <c r="H12" s="15">
        <v>2</v>
      </c>
      <c r="J12" s="5">
        <v>8</v>
      </c>
      <c r="K12" s="8">
        <f t="shared" si="0"/>
        <v>1</v>
      </c>
      <c r="L12" s="6">
        <f t="shared" si="1"/>
        <v>2</v>
      </c>
      <c r="M12" s="6">
        <f t="shared" si="2"/>
        <v>3</v>
      </c>
      <c r="N12" s="6">
        <f t="shared" si="3"/>
        <v>2</v>
      </c>
    </row>
    <row r="13" spans="1:27" x14ac:dyDescent="0.5">
      <c r="D13" s="13">
        <v>9</v>
      </c>
      <c r="E13" s="14">
        <v>1</v>
      </c>
      <c r="F13" s="14">
        <v>2</v>
      </c>
      <c r="G13" s="14">
        <v>4</v>
      </c>
      <c r="H13" s="15">
        <v>2</v>
      </c>
      <c r="J13" s="5">
        <v>9</v>
      </c>
      <c r="K13" s="8">
        <f t="shared" si="0"/>
        <v>1</v>
      </c>
      <c r="L13" s="6">
        <f t="shared" si="1"/>
        <v>2</v>
      </c>
      <c r="M13" s="6">
        <f t="shared" si="2"/>
        <v>4</v>
      </c>
      <c r="N13" s="6">
        <f t="shared" si="3"/>
        <v>2</v>
      </c>
    </row>
    <row r="14" spans="1:27" x14ac:dyDescent="0.5">
      <c r="D14" s="13">
        <v>10</v>
      </c>
      <c r="E14" s="14">
        <v>2</v>
      </c>
      <c r="F14" s="14">
        <v>2</v>
      </c>
      <c r="G14" s="14">
        <v>4</v>
      </c>
      <c r="H14" s="15">
        <v>2</v>
      </c>
      <c r="J14" s="5">
        <v>10</v>
      </c>
      <c r="K14" s="8">
        <f t="shared" si="0"/>
        <v>2</v>
      </c>
      <c r="L14" s="6">
        <f t="shared" si="1"/>
        <v>3</v>
      </c>
      <c r="M14" s="6">
        <f t="shared" si="2"/>
        <v>4</v>
      </c>
      <c r="N14" s="6">
        <f t="shared" si="3"/>
        <v>2</v>
      </c>
    </row>
    <row r="15" spans="1:27" x14ac:dyDescent="0.5">
      <c r="D15" s="13">
        <v>11</v>
      </c>
      <c r="E15" s="14">
        <v>2</v>
      </c>
      <c r="F15" s="14">
        <v>3</v>
      </c>
      <c r="G15" s="14">
        <v>4</v>
      </c>
      <c r="H15" s="15">
        <v>2</v>
      </c>
      <c r="J15" s="5">
        <v>11</v>
      </c>
      <c r="K15" s="8">
        <f t="shared" si="0"/>
        <v>2</v>
      </c>
      <c r="L15" s="6">
        <f t="shared" si="1"/>
        <v>3</v>
      </c>
      <c r="M15" s="6">
        <f t="shared" si="2"/>
        <v>4</v>
      </c>
      <c r="N15" s="6">
        <f t="shared" si="3"/>
        <v>2</v>
      </c>
    </row>
    <row r="16" spans="1:27" x14ac:dyDescent="0.5">
      <c r="D16" s="13">
        <v>12</v>
      </c>
      <c r="E16" s="14">
        <v>2</v>
      </c>
      <c r="F16" s="14">
        <v>3</v>
      </c>
      <c r="G16" s="14">
        <v>5</v>
      </c>
      <c r="H16" s="15">
        <v>2</v>
      </c>
      <c r="J16" s="5">
        <v>12</v>
      </c>
      <c r="K16" s="8">
        <f t="shared" si="0"/>
        <v>2</v>
      </c>
      <c r="L16" s="6">
        <f t="shared" si="1"/>
        <v>3</v>
      </c>
      <c r="M16" s="6">
        <f t="shared" si="2"/>
        <v>5</v>
      </c>
      <c r="N16" s="6">
        <f t="shared" si="3"/>
        <v>2</v>
      </c>
    </row>
    <row r="17" spans="4:14" x14ac:dyDescent="0.5">
      <c r="D17" s="13">
        <v>13</v>
      </c>
      <c r="E17" s="14">
        <v>2</v>
      </c>
      <c r="F17" s="14">
        <v>3</v>
      </c>
      <c r="G17" s="14">
        <v>5</v>
      </c>
      <c r="H17" s="15">
        <v>3</v>
      </c>
      <c r="J17" s="5">
        <v>13</v>
      </c>
      <c r="K17" s="8">
        <f t="shared" si="0"/>
        <v>2</v>
      </c>
      <c r="L17" s="6">
        <f t="shared" si="1"/>
        <v>3</v>
      </c>
      <c r="M17" s="6">
        <f t="shared" si="2"/>
        <v>5</v>
      </c>
      <c r="N17" s="6">
        <f t="shared" si="3"/>
        <v>3</v>
      </c>
    </row>
    <row r="18" spans="4:14" x14ac:dyDescent="0.5">
      <c r="D18" s="13">
        <v>14</v>
      </c>
      <c r="E18" s="14">
        <v>2</v>
      </c>
      <c r="F18" s="14">
        <v>4</v>
      </c>
      <c r="G18" s="14">
        <v>5</v>
      </c>
      <c r="H18" s="15">
        <v>3</v>
      </c>
      <c r="J18" s="5">
        <v>14</v>
      </c>
      <c r="K18" s="8">
        <f t="shared" si="0"/>
        <v>2</v>
      </c>
      <c r="L18" s="6">
        <f t="shared" si="1"/>
        <v>4</v>
      </c>
      <c r="M18" s="6">
        <f t="shared" si="2"/>
        <v>6</v>
      </c>
      <c r="N18" s="6">
        <f t="shared" si="3"/>
        <v>3</v>
      </c>
    </row>
    <row r="19" spans="4:14" x14ac:dyDescent="0.5">
      <c r="D19" s="13">
        <v>15</v>
      </c>
      <c r="E19" s="14">
        <v>2</v>
      </c>
      <c r="F19" s="14">
        <v>4</v>
      </c>
      <c r="G19" s="14">
        <v>6</v>
      </c>
      <c r="H19" s="15">
        <v>3</v>
      </c>
      <c r="J19" s="5">
        <v>15</v>
      </c>
      <c r="K19" s="8">
        <f t="shared" si="0"/>
        <v>2</v>
      </c>
      <c r="L19" s="6">
        <f t="shared" si="1"/>
        <v>4</v>
      </c>
      <c r="M19" s="6">
        <f t="shared" si="2"/>
        <v>6</v>
      </c>
      <c r="N19" s="6">
        <f t="shared" si="3"/>
        <v>3</v>
      </c>
    </row>
    <row r="20" spans="4:14" x14ac:dyDescent="0.5">
      <c r="D20" s="13">
        <v>16</v>
      </c>
      <c r="E20" s="14">
        <v>2</v>
      </c>
      <c r="F20" s="14">
        <v>4</v>
      </c>
      <c r="G20" s="14">
        <v>7</v>
      </c>
      <c r="H20" s="15">
        <v>3</v>
      </c>
      <c r="J20" s="5">
        <v>16</v>
      </c>
      <c r="K20" s="8">
        <f t="shared" si="0"/>
        <v>2</v>
      </c>
      <c r="L20" s="6">
        <f t="shared" si="1"/>
        <v>4</v>
      </c>
      <c r="M20" s="6">
        <f t="shared" si="2"/>
        <v>6</v>
      </c>
      <c r="N20" s="6">
        <f t="shared" si="3"/>
        <v>3</v>
      </c>
    </row>
    <row r="21" spans="4:14" x14ac:dyDescent="0.5">
      <c r="D21" s="13">
        <v>17</v>
      </c>
      <c r="E21" s="14">
        <v>3</v>
      </c>
      <c r="F21" s="14">
        <v>4</v>
      </c>
      <c r="G21" s="14">
        <v>7</v>
      </c>
      <c r="H21" s="15">
        <v>3</v>
      </c>
      <c r="J21" s="5">
        <v>17</v>
      </c>
      <c r="K21" s="8">
        <f t="shared" si="0"/>
        <v>3</v>
      </c>
      <c r="L21" s="6">
        <f t="shared" si="1"/>
        <v>4</v>
      </c>
      <c r="M21" s="6">
        <f t="shared" si="2"/>
        <v>7</v>
      </c>
      <c r="N21" s="6">
        <f t="shared" si="3"/>
        <v>3</v>
      </c>
    </row>
    <row r="22" spans="4:14" x14ac:dyDescent="0.5">
      <c r="D22" s="13">
        <v>18</v>
      </c>
      <c r="E22" s="14">
        <v>3</v>
      </c>
      <c r="F22" s="14">
        <v>5</v>
      </c>
      <c r="G22" s="14">
        <v>7</v>
      </c>
      <c r="H22" s="15">
        <v>3</v>
      </c>
      <c r="J22" s="5">
        <v>18</v>
      </c>
      <c r="K22" s="8">
        <f t="shared" si="0"/>
        <v>3</v>
      </c>
      <c r="L22" s="6">
        <f t="shared" si="1"/>
        <v>5</v>
      </c>
      <c r="M22" s="6">
        <f t="shared" si="2"/>
        <v>7</v>
      </c>
      <c r="N22" s="6">
        <f t="shared" si="3"/>
        <v>4</v>
      </c>
    </row>
    <row r="23" spans="4:14" x14ac:dyDescent="0.5">
      <c r="D23" s="13">
        <v>19</v>
      </c>
      <c r="E23" s="14">
        <v>3</v>
      </c>
      <c r="F23" s="14">
        <v>5</v>
      </c>
      <c r="G23" s="14">
        <v>8</v>
      </c>
      <c r="H23" s="15">
        <v>3</v>
      </c>
      <c r="J23" s="5">
        <v>19</v>
      </c>
      <c r="K23" s="8">
        <f t="shared" si="0"/>
        <v>3</v>
      </c>
      <c r="L23" s="6">
        <f t="shared" si="1"/>
        <v>5</v>
      </c>
      <c r="M23" s="6">
        <f t="shared" si="2"/>
        <v>8</v>
      </c>
      <c r="N23" s="6">
        <f t="shared" si="3"/>
        <v>4</v>
      </c>
    </row>
    <row r="24" spans="4:14" x14ac:dyDescent="0.5">
      <c r="D24" s="13">
        <v>20</v>
      </c>
      <c r="E24" s="14">
        <v>3</v>
      </c>
      <c r="F24" s="14">
        <v>5</v>
      </c>
      <c r="G24" s="14">
        <v>8</v>
      </c>
      <c r="H24" s="15">
        <v>4</v>
      </c>
      <c r="J24" s="5">
        <v>20</v>
      </c>
      <c r="K24" s="8">
        <f t="shared" si="0"/>
        <v>3</v>
      </c>
      <c r="L24" s="6">
        <f t="shared" si="1"/>
        <v>5</v>
      </c>
      <c r="M24" s="6">
        <f t="shared" si="2"/>
        <v>8</v>
      </c>
      <c r="N24" s="6">
        <f t="shared" si="3"/>
        <v>4</v>
      </c>
    </row>
    <row r="25" spans="4:14" x14ac:dyDescent="0.5">
      <c r="D25" s="13">
        <v>21</v>
      </c>
      <c r="E25" s="14">
        <v>3</v>
      </c>
      <c r="F25" s="14">
        <v>5</v>
      </c>
      <c r="G25" s="14">
        <v>9</v>
      </c>
      <c r="H25" s="15">
        <v>4</v>
      </c>
      <c r="J25" s="5">
        <v>21</v>
      </c>
      <c r="K25" s="8">
        <f t="shared" si="0"/>
        <v>3</v>
      </c>
      <c r="L25" s="6">
        <f t="shared" si="1"/>
        <v>5</v>
      </c>
      <c r="M25" s="6">
        <f t="shared" si="2"/>
        <v>8</v>
      </c>
      <c r="N25" s="6">
        <f t="shared" si="3"/>
        <v>4</v>
      </c>
    </row>
    <row r="26" spans="4:14" x14ac:dyDescent="0.5">
      <c r="D26" s="13">
        <v>22</v>
      </c>
      <c r="E26" s="14">
        <v>3</v>
      </c>
      <c r="F26" s="14">
        <v>6</v>
      </c>
      <c r="G26" s="14">
        <v>9</v>
      </c>
      <c r="H26" s="15">
        <v>4</v>
      </c>
      <c r="J26" s="5">
        <v>22</v>
      </c>
      <c r="K26" s="8">
        <f t="shared" si="0"/>
        <v>3</v>
      </c>
      <c r="L26" s="6">
        <f t="shared" si="1"/>
        <v>6</v>
      </c>
      <c r="M26" s="6">
        <f t="shared" si="2"/>
        <v>9</v>
      </c>
      <c r="N26" s="6">
        <f t="shared" si="3"/>
        <v>4</v>
      </c>
    </row>
    <row r="27" spans="4:14" x14ac:dyDescent="0.5">
      <c r="D27" s="13">
        <v>23</v>
      </c>
      <c r="E27" s="14">
        <v>3</v>
      </c>
      <c r="F27" s="14">
        <v>6</v>
      </c>
      <c r="G27" s="14">
        <v>9</v>
      </c>
      <c r="H27" s="15">
        <v>5</v>
      </c>
      <c r="J27" s="5">
        <v>23</v>
      </c>
      <c r="K27" s="8">
        <f t="shared" si="0"/>
        <v>3</v>
      </c>
      <c r="L27" s="6">
        <f t="shared" si="1"/>
        <v>6</v>
      </c>
      <c r="M27" s="6">
        <f t="shared" si="2"/>
        <v>9</v>
      </c>
      <c r="N27" s="6">
        <f t="shared" si="3"/>
        <v>5</v>
      </c>
    </row>
    <row r="28" spans="4:14" x14ac:dyDescent="0.5">
      <c r="D28" s="13">
        <v>24</v>
      </c>
      <c r="E28" s="14">
        <v>4</v>
      </c>
      <c r="F28" s="14">
        <v>6</v>
      </c>
      <c r="G28" s="14">
        <v>9</v>
      </c>
      <c r="H28" s="15">
        <v>5</v>
      </c>
      <c r="J28" s="5">
        <v>24</v>
      </c>
      <c r="K28" s="8">
        <f t="shared" si="0"/>
        <v>4</v>
      </c>
      <c r="L28" s="6">
        <f t="shared" si="1"/>
        <v>6</v>
      </c>
      <c r="M28" s="6">
        <f t="shared" si="2"/>
        <v>10</v>
      </c>
      <c r="N28" s="6">
        <f t="shared" si="3"/>
        <v>5</v>
      </c>
    </row>
    <row r="29" spans="4:14" x14ac:dyDescent="0.5">
      <c r="D29" s="13">
        <v>25</v>
      </c>
      <c r="E29" s="14">
        <v>4</v>
      </c>
      <c r="F29" s="14">
        <v>6</v>
      </c>
      <c r="G29" s="14">
        <v>10</v>
      </c>
      <c r="H29" s="15">
        <v>5</v>
      </c>
      <c r="J29" s="5">
        <v>25</v>
      </c>
      <c r="K29" s="8">
        <f t="shared" si="0"/>
        <v>4</v>
      </c>
      <c r="L29" s="6">
        <f t="shared" si="1"/>
        <v>6</v>
      </c>
      <c r="M29" s="6">
        <f t="shared" si="2"/>
        <v>10</v>
      </c>
      <c r="N29" s="6">
        <f t="shared" si="3"/>
        <v>5</v>
      </c>
    </row>
    <row r="30" spans="4:14" x14ac:dyDescent="0.5">
      <c r="D30" s="13">
        <v>26</v>
      </c>
      <c r="E30" s="14">
        <v>4</v>
      </c>
      <c r="F30" s="14">
        <v>7</v>
      </c>
      <c r="G30" s="14">
        <v>11</v>
      </c>
      <c r="H30" s="15">
        <v>5</v>
      </c>
      <c r="J30" s="5">
        <v>26</v>
      </c>
      <c r="K30" s="8">
        <f t="shared" si="0"/>
        <v>4</v>
      </c>
      <c r="L30" s="6">
        <f t="shared" si="1"/>
        <v>7</v>
      </c>
      <c r="M30" s="6">
        <f t="shared" si="2"/>
        <v>10</v>
      </c>
      <c r="N30" s="6">
        <f t="shared" si="3"/>
        <v>5</v>
      </c>
    </row>
    <row r="31" spans="4:14" x14ac:dyDescent="0.5">
      <c r="D31" s="13">
        <v>27</v>
      </c>
      <c r="E31" s="14">
        <v>4</v>
      </c>
      <c r="F31" s="14">
        <v>7</v>
      </c>
      <c r="G31" s="14">
        <v>11</v>
      </c>
      <c r="H31" s="15">
        <v>5</v>
      </c>
      <c r="J31" s="5">
        <v>27</v>
      </c>
      <c r="K31" s="8">
        <f t="shared" si="0"/>
        <v>4</v>
      </c>
      <c r="L31" s="6">
        <f t="shared" si="1"/>
        <v>7</v>
      </c>
      <c r="M31" s="6">
        <f t="shared" si="2"/>
        <v>11</v>
      </c>
      <c r="N31" s="6">
        <f t="shared" si="3"/>
        <v>5</v>
      </c>
    </row>
    <row r="32" spans="4:14" x14ac:dyDescent="0.5">
      <c r="D32" s="13">
        <v>28</v>
      </c>
      <c r="E32" s="14">
        <v>4</v>
      </c>
      <c r="F32" s="14">
        <v>7</v>
      </c>
      <c r="G32" s="14">
        <v>11</v>
      </c>
      <c r="H32" s="15">
        <v>6</v>
      </c>
      <c r="J32" s="5">
        <v>28</v>
      </c>
      <c r="K32" s="8">
        <f t="shared" si="0"/>
        <v>4</v>
      </c>
      <c r="L32" s="6">
        <f t="shared" si="1"/>
        <v>7</v>
      </c>
      <c r="M32" s="6">
        <f t="shared" si="2"/>
        <v>11</v>
      </c>
      <c r="N32" s="6">
        <f t="shared" si="3"/>
        <v>6</v>
      </c>
    </row>
    <row r="33" spans="4:14" x14ac:dyDescent="0.5">
      <c r="D33" s="13">
        <v>29</v>
      </c>
      <c r="E33" s="14">
        <v>4</v>
      </c>
      <c r="F33" s="14">
        <v>7</v>
      </c>
      <c r="G33" s="14">
        <v>12</v>
      </c>
      <c r="H33" s="15">
        <v>6</v>
      </c>
      <c r="J33" s="5">
        <v>29</v>
      </c>
      <c r="K33" s="8">
        <f t="shared" si="0"/>
        <v>4</v>
      </c>
      <c r="L33" s="6">
        <f t="shared" si="1"/>
        <v>7</v>
      </c>
      <c r="M33" s="6">
        <f t="shared" si="2"/>
        <v>12</v>
      </c>
      <c r="N33" s="6">
        <f t="shared" si="3"/>
        <v>6</v>
      </c>
    </row>
    <row r="34" spans="4:14" x14ac:dyDescent="0.5">
      <c r="D34" s="13">
        <v>30</v>
      </c>
      <c r="E34" s="14">
        <v>5</v>
      </c>
      <c r="F34" s="14">
        <v>7</v>
      </c>
      <c r="G34" s="14">
        <v>12</v>
      </c>
      <c r="H34" s="15">
        <v>6</v>
      </c>
      <c r="J34" s="5">
        <v>30</v>
      </c>
      <c r="K34" s="8">
        <f t="shared" si="0"/>
        <v>5</v>
      </c>
      <c r="L34" s="6">
        <f t="shared" si="1"/>
        <v>8</v>
      </c>
      <c r="M34" s="6">
        <f t="shared" si="2"/>
        <v>12</v>
      </c>
      <c r="N34" s="6">
        <f t="shared" si="3"/>
        <v>6</v>
      </c>
    </row>
    <row r="35" spans="4:14" x14ac:dyDescent="0.5">
      <c r="D35" s="13">
        <v>31</v>
      </c>
      <c r="E35" s="14">
        <v>5</v>
      </c>
      <c r="F35" s="14">
        <v>8</v>
      </c>
      <c r="G35" s="14">
        <v>12</v>
      </c>
      <c r="H35" s="15">
        <v>6</v>
      </c>
      <c r="J35" s="5">
        <v>31</v>
      </c>
      <c r="K35" s="8">
        <f t="shared" si="0"/>
        <v>5</v>
      </c>
      <c r="L35" s="6">
        <f t="shared" si="1"/>
        <v>8</v>
      </c>
      <c r="M35" s="6">
        <f t="shared" si="2"/>
        <v>12</v>
      </c>
      <c r="N35" s="6">
        <f t="shared" si="3"/>
        <v>6</v>
      </c>
    </row>
    <row r="36" spans="4:14" x14ac:dyDescent="0.5">
      <c r="D36" s="13">
        <v>32</v>
      </c>
      <c r="E36" s="14">
        <v>5</v>
      </c>
      <c r="F36" s="14">
        <v>8</v>
      </c>
      <c r="G36" s="14">
        <v>13</v>
      </c>
      <c r="H36" s="15">
        <v>6</v>
      </c>
      <c r="J36" s="5">
        <v>32</v>
      </c>
      <c r="K36" s="8">
        <f t="shared" si="0"/>
        <v>5</v>
      </c>
      <c r="L36" s="6">
        <f t="shared" si="1"/>
        <v>8</v>
      </c>
      <c r="M36" s="6">
        <f t="shared" si="2"/>
        <v>13</v>
      </c>
      <c r="N36" s="6">
        <f t="shared" si="3"/>
        <v>6</v>
      </c>
    </row>
    <row r="37" spans="4:14" x14ac:dyDescent="0.5">
      <c r="D37" s="13">
        <v>33</v>
      </c>
      <c r="E37" s="14">
        <v>5</v>
      </c>
      <c r="F37" s="14">
        <v>8</v>
      </c>
      <c r="G37" s="14">
        <v>13</v>
      </c>
      <c r="H37" s="15">
        <v>7</v>
      </c>
      <c r="J37" s="5">
        <v>33</v>
      </c>
      <c r="K37" s="8">
        <f t="shared" si="0"/>
        <v>5</v>
      </c>
      <c r="L37" s="6">
        <f t="shared" si="1"/>
        <v>8</v>
      </c>
      <c r="M37" s="6">
        <f t="shared" si="2"/>
        <v>13</v>
      </c>
      <c r="N37" s="6">
        <f t="shared" si="3"/>
        <v>7</v>
      </c>
    </row>
    <row r="38" spans="4:14" x14ac:dyDescent="0.5">
      <c r="D38" s="13">
        <v>34</v>
      </c>
      <c r="E38" s="14">
        <v>5</v>
      </c>
      <c r="F38" s="14">
        <v>9</v>
      </c>
      <c r="G38" s="14">
        <v>13</v>
      </c>
      <c r="H38" s="15">
        <v>7</v>
      </c>
      <c r="J38" s="5">
        <v>34</v>
      </c>
      <c r="K38" s="8">
        <f t="shared" si="0"/>
        <v>5</v>
      </c>
      <c r="L38" s="6">
        <f t="shared" si="1"/>
        <v>9</v>
      </c>
      <c r="M38" s="6">
        <f t="shared" si="2"/>
        <v>14</v>
      </c>
      <c r="N38" s="6">
        <f t="shared" si="3"/>
        <v>7</v>
      </c>
    </row>
    <row r="39" spans="4:14" x14ac:dyDescent="0.5">
      <c r="D39" s="13">
        <v>35</v>
      </c>
      <c r="E39" s="14">
        <v>5</v>
      </c>
      <c r="F39" s="14">
        <v>9</v>
      </c>
      <c r="G39" s="14">
        <v>14</v>
      </c>
      <c r="H39" s="15">
        <v>7</v>
      </c>
      <c r="J39" s="5">
        <v>35</v>
      </c>
      <c r="K39" s="8">
        <f t="shared" si="0"/>
        <v>5</v>
      </c>
      <c r="L39" s="6">
        <f t="shared" si="1"/>
        <v>9</v>
      </c>
      <c r="M39" s="6">
        <f t="shared" si="2"/>
        <v>14</v>
      </c>
      <c r="N39" s="6">
        <f t="shared" si="3"/>
        <v>7</v>
      </c>
    </row>
    <row r="40" spans="4:14" x14ac:dyDescent="0.5">
      <c r="D40" s="13">
        <v>36</v>
      </c>
      <c r="E40" s="14">
        <v>5</v>
      </c>
      <c r="F40" s="14">
        <v>9</v>
      </c>
      <c r="G40" s="14">
        <v>15</v>
      </c>
      <c r="H40" s="15">
        <v>7</v>
      </c>
      <c r="J40" s="5">
        <v>36</v>
      </c>
      <c r="K40" s="8">
        <f t="shared" si="0"/>
        <v>5</v>
      </c>
      <c r="L40" s="6">
        <f t="shared" si="1"/>
        <v>9</v>
      </c>
      <c r="M40" s="6">
        <f t="shared" si="2"/>
        <v>14</v>
      </c>
      <c r="N40" s="6">
        <f t="shared" si="3"/>
        <v>7</v>
      </c>
    </row>
    <row r="41" spans="4:14" x14ac:dyDescent="0.5">
      <c r="D41" s="13">
        <v>37</v>
      </c>
      <c r="E41" s="14">
        <v>6</v>
      </c>
      <c r="F41" s="14">
        <v>9</v>
      </c>
      <c r="G41" s="14">
        <v>15</v>
      </c>
      <c r="H41" s="15">
        <v>7</v>
      </c>
      <c r="J41" s="5">
        <v>37</v>
      </c>
      <c r="K41" s="8">
        <f t="shared" si="0"/>
        <v>6</v>
      </c>
      <c r="L41" s="6">
        <f t="shared" si="1"/>
        <v>9</v>
      </c>
      <c r="M41" s="6">
        <f t="shared" si="2"/>
        <v>15</v>
      </c>
      <c r="N41" s="6">
        <f t="shared" si="3"/>
        <v>7</v>
      </c>
    </row>
    <row r="42" spans="4:14" x14ac:dyDescent="0.5">
      <c r="D42" s="13">
        <v>38</v>
      </c>
      <c r="E42" s="14">
        <v>6</v>
      </c>
      <c r="F42" s="14">
        <v>10</v>
      </c>
      <c r="G42" s="14">
        <v>15</v>
      </c>
      <c r="H42" s="15">
        <v>7</v>
      </c>
      <c r="J42" s="5">
        <v>38</v>
      </c>
      <c r="K42" s="8">
        <f t="shared" si="0"/>
        <v>6</v>
      </c>
      <c r="L42" s="6">
        <f t="shared" si="1"/>
        <v>10</v>
      </c>
      <c r="M42" s="6">
        <f t="shared" si="2"/>
        <v>15</v>
      </c>
      <c r="N42" s="6">
        <f t="shared" si="3"/>
        <v>8</v>
      </c>
    </row>
    <row r="43" spans="4:14" x14ac:dyDescent="0.5">
      <c r="D43" s="13">
        <v>39</v>
      </c>
      <c r="E43" s="14">
        <v>6</v>
      </c>
      <c r="F43" s="14">
        <v>10</v>
      </c>
      <c r="G43" s="14">
        <v>16</v>
      </c>
      <c r="H43" s="15">
        <v>7</v>
      </c>
      <c r="J43" s="5">
        <v>39</v>
      </c>
      <c r="K43" s="8">
        <f t="shared" si="0"/>
        <v>6</v>
      </c>
      <c r="L43" s="6">
        <f t="shared" si="1"/>
        <v>10</v>
      </c>
      <c r="M43" s="6">
        <f t="shared" si="2"/>
        <v>16</v>
      </c>
      <c r="N43" s="6">
        <f t="shared" si="3"/>
        <v>8</v>
      </c>
    </row>
    <row r="44" spans="4:14" x14ac:dyDescent="0.5">
      <c r="D44" s="13">
        <v>40</v>
      </c>
      <c r="E44" s="14">
        <v>6</v>
      </c>
      <c r="F44" s="14">
        <v>10</v>
      </c>
      <c r="G44" s="14">
        <v>16</v>
      </c>
      <c r="H44" s="15">
        <v>8</v>
      </c>
      <c r="J44" s="5">
        <v>40</v>
      </c>
      <c r="K44" s="8">
        <f t="shared" si="0"/>
        <v>6</v>
      </c>
      <c r="L44" s="6">
        <f t="shared" si="1"/>
        <v>10</v>
      </c>
      <c r="M44" s="6">
        <f t="shared" si="2"/>
        <v>16</v>
      </c>
      <c r="N44" s="6">
        <f t="shared" si="3"/>
        <v>8</v>
      </c>
    </row>
    <row r="45" spans="4:14" x14ac:dyDescent="0.5">
      <c r="D45" s="13">
        <v>41</v>
      </c>
      <c r="E45" s="14">
        <v>6</v>
      </c>
      <c r="F45" s="14">
        <v>10</v>
      </c>
      <c r="G45" s="14">
        <v>17</v>
      </c>
      <c r="H45" s="15">
        <v>8</v>
      </c>
      <c r="J45" s="5">
        <v>41</v>
      </c>
      <c r="K45" s="8">
        <f t="shared" si="0"/>
        <v>6</v>
      </c>
      <c r="L45" s="6">
        <f t="shared" si="1"/>
        <v>10</v>
      </c>
      <c r="M45" s="6">
        <f t="shared" si="2"/>
        <v>16</v>
      </c>
      <c r="N45" s="6">
        <f t="shared" si="3"/>
        <v>8</v>
      </c>
    </row>
    <row r="46" spans="4:14" x14ac:dyDescent="0.5">
      <c r="D46" s="13">
        <v>42</v>
      </c>
      <c r="E46" s="14">
        <v>6</v>
      </c>
      <c r="F46" s="14">
        <v>11</v>
      </c>
      <c r="G46" s="14">
        <v>17</v>
      </c>
      <c r="H46" s="15">
        <v>8</v>
      </c>
      <c r="J46" s="5">
        <v>42</v>
      </c>
      <c r="K46" s="8">
        <f t="shared" si="0"/>
        <v>6</v>
      </c>
      <c r="L46" s="6">
        <f t="shared" si="1"/>
        <v>11</v>
      </c>
      <c r="M46" s="6">
        <f t="shared" si="2"/>
        <v>17</v>
      </c>
      <c r="N46" s="6">
        <f t="shared" si="3"/>
        <v>8</v>
      </c>
    </row>
    <row r="47" spans="4:14" x14ac:dyDescent="0.5">
      <c r="D47" s="13">
        <v>43</v>
      </c>
      <c r="E47" s="14">
        <v>6</v>
      </c>
      <c r="F47" s="14">
        <v>11</v>
      </c>
      <c r="G47" s="14">
        <v>17</v>
      </c>
      <c r="H47" s="15">
        <v>9</v>
      </c>
      <c r="J47" s="5">
        <v>43</v>
      </c>
      <c r="K47" s="8">
        <f t="shared" si="0"/>
        <v>6</v>
      </c>
      <c r="L47" s="6">
        <f t="shared" si="1"/>
        <v>11</v>
      </c>
      <c r="M47" s="6">
        <f t="shared" si="2"/>
        <v>17</v>
      </c>
      <c r="N47" s="6">
        <f t="shared" si="3"/>
        <v>9</v>
      </c>
    </row>
    <row r="48" spans="4:14" x14ac:dyDescent="0.5">
      <c r="D48" s="13">
        <v>44</v>
      </c>
      <c r="E48" s="14">
        <v>7</v>
      </c>
      <c r="F48" s="14">
        <v>11</v>
      </c>
      <c r="G48" s="14">
        <v>17</v>
      </c>
      <c r="H48" s="15">
        <v>9</v>
      </c>
      <c r="J48" s="5">
        <v>44</v>
      </c>
      <c r="K48" s="8">
        <f t="shared" si="0"/>
        <v>7</v>
      </c>
      <c r="L48" s="6">
        <f t="shared" si="1"/>
        <v>11</v>
      </c>
      <c r="M48" s="6">
        <f t="shared" si="2"/>
        <v>18</v>
      </c>
      <c r="N48" s="6">
        <f t="shared" si="3"/>
        <v>9</v>
      </c>
    </row>
    <row r="49" spans="4:14" x14ac:dyDescent="0.5">
      <c r="D49" s="13">
        <v>45</v>
      </c>
      <c r="E49" s="14">
        <v>7</v>
      </c>
      <c r="F49" s="14">
        <v>11</v>
      </c>
      <c r="G49" s="14">
        <v>18</v>
      </c>
      <c r="H49" s="15">
        <v>9</v>
      </c>
      <c r="J49" s="5">
        <v>45</v>
      </c>
      <c r="K49" s="8">
        <f t="shared" si="0"/>
        <v>7</v>
      </c>
      <c r="L49" s="6">
        <f t="shared" si="1"/>
        <v>11</v>
      </c>
      <c r="M49" s="6">
        <f t="shared" si="2"/>
        <v>18</v>
      </c>
      <c r="N49" s="6">
        <f t="shared" si="3"/>
        <v>9</v>
      </c>
    </row>
    <row r="50" spans="4:14" x14ac:dyDescent="0.5">
      <c r="D50" s="13">
        <v>46</v>
      </c>
      <c r="E50" s="14">
        <v>7</v>
      </c>
      <c r="F50" s="14">
        <v>12</v>
      </c>
      <c r="G50" s="14">
        <v>18</v>
      </c>
      <c r="H50" s="15">
        <v>9</v>
      </c>
      <c r="J50" s="5">
        <v>46</v>
      </c>
      <c r="K50" s="8">
        <f t="shared" si="0"/>
        <v>7</v>
      </c>
      <c r="L50" s="6">
        <f t="shared" si="1"/>
        <v>12</v>
      </c>
      <c r="M50" s="6">
        <f t="shared" si="2"/>
        <v>18</v>
      </c>
      <c r="N50" s="6">
        <f t="shared" si="3"/>
        <v>9</v>
      </c>
    </row>
    <row r="51" spans="4:14" x14ac:dyDescent="0.5">
      <c r="D51" s="13">
        <v>47</v>
      </c>
      <c r="E51" s="14">
        <v>7</v>
      </c>
      <c r="F51" s="14">
        <v>12</v>
      </c>
      <c r="G51" s="14">
        <v>19</v>
      </c>
      <c r="H51" s="15">
        <v>9</v>
      </c>
      <c r="J51" s="5">
        <v>47</v>
      </c>
      <c r="K51" s="8">
        <f t="shared" si="0"/>
        <v>7</v>
      </c>
      <c r="L51" s="6">
        <f t="shared" si="1"/>
        <v>12</v>
      </c>
      <c r="M51" s="6">
        <f t="shared" si="2"/>
        <v>19</v>
      </c>
      <c r="N51" s="6">
        <f t="shared" si="3"/>
        <v>9</v>
      </c>
    </row>
    <row r="52" spans="4:14" x14ac:dyDescent="0.5">
      <c r="D52" s="13">
        <v>48</v>
      </c>
      <c r="E52" s="14">
        <v>7</v>
      </c>
      <c r="F52" s="14">
        <v>12</v>
      </c>
      <c r="G52" s="14">
        <v>19</v>
      </c>
      <c r="H52" s="15">
        <v>10</v>
      </c>
      <c r="J52" s="5">
        <v>48</v>
      </c>
      <c r="K52" s="8">
        <f t="shared" si="0"/>
        <v>7</v>
      </c>
      <c r="L52" s="6">
        <f t="shared" si="1"/>
        <v>12</v>
      </c>
      <c r="M52" s="6">
        <f t="shared" si="2"/>
        <v>19</v>
      </c>
      <c r="N52" s="6">
        <f t="shared" si="3"/>
        <v>10</v>
      </c>
    </row>
    <row r="53" spans="4:14" x14ac:dyDescent="0.5">
      <c r="D53" s="13">
        <v>49</v>
      </c>
      <c r="E53" s="14">
        <v>7</v>
      </c>
      <c r="F53" s="14">
        <v>12</v>
      </c>
      <c r="G53" s="14">
        <v>20</v>
      </c>
      <c r="H53" s="15">
        <v>10</v>
      </c>
      <c r="J53" s="5">
        <v>49</v>
      </c>
      <c r="K53" s="8">
        <f t="shared" si="0"/>
        <v>7</v>
      </c>
      <c r="L53" s="6">
        <f t="shared" si="1"/>
        <v>12</v>
      </c>
      <c r="M53" s="6">
        <f t="shared" si="2"/>
        <v>20</v>
      </c>
      <c r="N53" s="6">
        <f t="shared" si="3"/>
        <v>10</v>
      </c>
    </row>
    <row r="54" spans="4:14" x14ac:dyDescent="0.5">
      <c r="D54" s="13">
        <v>50</v>
      </c>
      <c r="E54" s="14">
        <v>8</v>
      </c>
      <c r="F54" s="14">
        <v>12</v>
      </c>
      <c r="G54" s="14">
        <v>20</v>
      </c>
      <c r="H54" s="15">
        <v>10</v>
      </c>
      <c r="J54" s="5">
        <v>50</v>
      </c>
      <c r="K54" s="8">
        <f t="shared" si="0"/>
        <v>8</v>
      </c>
      <c r="L54" s="6">
        <f t="shared" si="1"/>
        <v>13</v>
      </c>
      <c r="M54" s="6">
        <f t="shared" si="2"/>
        <v>20</v>
      </c>
      <c r="N54" s="6">
        <f t="shared" si="3"/>
        <v>10</v>
      </c>
    </row>
    <row r="55" spans="4:14" x14ac:dyDescent="0.5">
      <c r="D55" s="13">
        <v>51</v>
      </c>
      <c r="E55" s="14">
        <v>8</v>
      </c>
      <c r="F55" s="14">
        <v>13</v>
      </c>
      <c r="G55" s="14">
        <v>20</v>
      </c>
      <c r="H55" s="15">
        <v>10</v>
      </c>
      <c r="J55" s="5">
        <v>51</v>
      </c>
      <c r="K55" s="8">
        <f t="shared" si="0"/>
        <v>8</v>
      </c>
      <c r="L55" s="6">
        <f t="shared" si="1"/>
        <v>13</v>
      </c>
      <c r="M55" s="6">
        <f t="shared" si="2"/>
        <v>20</v>
      </c>
      <c r="N55" s="6">
        <f t="shared" si="3"/>
        <v>10</v>
      </c>
    </row>
    <row r="56" spans="4:14" x14ac:dyDescent="0.5">
      <c r="D56" s="13">
        <v>52</v>
      </c>
      <c r="E56" s="14">
        <v>8</v>
      </c>
      <c r="F56" s="14">
        <v>13</v>
      </c>
      <c r="G56" s="14">
        <v>21</v>
      </c>
      <c r="H56" s="15">
        <v>10</v>
      </c>
      <c r="J56" s="5">
        <v>52</v>
      </c>
      <c r="K56" s="8">
        <f t="shared" si="0"/>
        <v>8</v>
      </c>
      <c r="L56" s="6">
        <f t="shared" si="1"/>
        <v>13</v>
      </c>
      <c r="M56" s="6">
        <f t="shared" si="2"/>
        <v>21</v>
      </c>
      <c r="N56" s="6">
        <f t="shared" si="3"/>
        <v>10</v>
      </c>
    </row>
    <row r="57" spans="4:14" x14ac:dyDescent="0.5">
      <c r="D57" s="13">
        <v>53</v>
      </c>
      <c r="E57" s="14">
        <v>8</v>
      </c>
      <c r="F57" s="14">
        <v>13</v>
      </c>
      <c r="G57" s="14">
        <v>21</v>
      </c>
      <c r="H57" s="15">
        <v>11</v>
      </c>
      <c r="J57" s="5">
        <v>53</v>
      </c>
      <c r="K57" s="8">
        <f t="shared" si="0"/>
        <v>8</v>
      </c>
      <c r="L57" s="6">
        <f t="shared" si="1"/>
        <v>13</v>
      </c>
      <c r="M57" s="6">
        <f t="shared" si="2"/>
        <v>21</v>
      </c>
      <c r="N57" s="6">
        <f t="shared" si="3"/>
        <v>11</v>
      </c>
    </row>
    <row r="58" spans="4:14" x14ac:dyDescent="0.5">
      <c r="D58" s="13">
        <v>54</v>
      </c>
      <c r="E58" s="14">
        <v>8</v>
      </c>
      <c r="F58" s="14">
        <v>14</v>
      </c>
      <c r="G58" s="14">
        <v>21</v>
      </c>
      <c r="H58" s="15">
        <v>11</v>
      </c>
      <c r="J58" s="5">
        <v>54</v>
      </c>
      <c r="K58" s="8">
        <f t="shared" si="0"/>
        <v>8</v>
      </c>
      <c r="L58" s="6">
        <f t="shared" si="1"/>
        <v>14</v>
      </c>
      <c r="M58" s="6">
        <f t="shared" si="2"/>
        <v>22</v>
      </c>
      <c r="N58" s="6">
        <f t="shared" si="3"/>
        <v>11</v>
      </c>
    </row>
    <row r="59" spans="4:14" x14ac:dyDescent="0.5">
      <c r="D59" s="13">
        <v>55</v>
      </c>
      <c r="E59" s="14">
        <v>8</v>
      </c>
      <c r="F59" s="14">
        <v>14</v>
      </c>
      <c r="G59" s="14">
        <v>22</v>
      </c>
      <c r="H59" s="15">
        <v>11</v>
      </c>
      <c r="J59" s="5">
        <v>55</v>
      </c>
      <c r="K59" s="8">
        <f t="shared" si="0"/>
        <v>8</v>
      </c>
      <c r="L59" s="6">
        <f t="shared" si="1"/>
        <v>14</v>
      </c>
      <c r="M59" s="6">
        <f t="shared" si="2"/>
        <v>22</v>
      </c>
      <c r="N59" s="6">
        <f t="shared" si="3"/>
        <v>11</v>
      </c>
    </row>
    <row r="60" spans="4:14" x14ac:dyDescent="0.5">
      <c r="D60" s="13">
        <v>56</v>
      </c>
      <c r="E60" s="14">
        <v>8</v>
      </c>
      <c r="F60" s="14">
        <v>14</v>
      </c>
      <c r="G60" s="14">
        <v>23</v>
      </c>
      <c r="H60" s="15">
        <v>11</v>
      </c>
      <c r="J60" s="5">
        <v>56</v>
      </c>
      <c r="K60" s="8">
        <f t="shared" si="0"/>
        <v>8</v>
      </c>
      <c r="L60" s="6">
        <f t="shared" si="1"/>
        <v>14</v>
      </c>
      <c r="M60" s="6">
        <f t="shared" si="2"/>
        <v>22</v>
      </c>
      <c r="N60" s="6">
        <f t="shared" si="3"/>
        <v>11</v>
      </c>
    </row>
    <row r="61" spans="4:14" x14ac:dyDescent="0.5">
      <c r="D61" s="13">
        <v>57</v>
      </c>
      <c r="E61" s="14">
        <v>9</v>
      </c>
      <c r="F61" s="14">
        <v>14</v>
      </c>
      <c r="G61" s="14">
        <v>23</v>
      </c>
      <c r="H61" s="15">
        <v>11</v>
      </c>
      <c r="J61" s="5">
        <v>57</v>
      </c>
      <c r="K61" s="8">
        <f t="shared" si="0"/>
        <v>9</v>
      </c>
      <c r="L61" s="6">
        <f t="shared" si="1"/>
        <v>14</v>
      </c>
      <c r="M61" s="6">
        <f t="shared" si="2"/>
        <v>23</v>
      </c>
      <c r="N61" s="6">
        <f t="shared" si="3"/>
        <v>11</v>
      </c>
    </row>
    <row r="62" spans="4:14" x14ac:dyDescent="0.5">
      <c r="D62" s="13">
        <v>58</v>
      </c>
      <c r="E62" s="14">
        <v>9</v>
      </c>
      <c r="F62" s="14">
        <v>15</v>
      </c>
      <c r="G62" s="14">
        <v>23</v>
      </c>
      <c r="H62" s="15">
        <v>11</v>
      </c>
      <c r="J62" s="5">
        <v>58</v>
      </c>
      <c r="K62" s="8">
        <f t="shared" si="0"/>
        <v>9</v>
      </c>
      <c r="L62" s="6">
        <f t="shared" si="1"/>
        <v>15</v>
      </c>
      <c r="M62" s="6">
        <f t="shared" si="2"/>
        <v>23</v>
      </c>
      <c r="N62" s="6">
        <f t="shared" si="3"/>
        <v>12</v>
      </c>
    </row>
    <row r="63" spans="4:14" x14ac:dyDescent="0.5">
      <c r="D63" s="13">
        <v>59</v>
      </c>
      <c r="E63" s="14">
        <v>9</v>
      </c>
      <c r="F63" s="14">
        <v>15</v>
      </c>
      <c r="G63" s="14">
        <v>24</v>
      </c>
      <c r="H63" s="15">
        <v>11</v>
      </c>
      <c r="J63" s="5">
        <v>59</v>
      </c>
      <c r="K63" s="8">
        <f t="shared" si="0"/>
        <v>9</v>
      </c>
      <c r="L63" s="6">
        <f t="shared" si="1"/>
        <v>15</v>
      </c>
      <c r="M63" s="6">
        <f t="shared" si="2"/>
        <v>24</v>
      </c>
      <c r="N63" s="6">
        <f t="shared" si="3"/>
        <v>12</v>
      </c>
    </row>
    <row r="64" spans="4:14" x14ac:dyDescent="0.5">
      <c r="D64" s="13">
        <v>60</v>
      </c>
      <c r="E64" s="14">
        <v>9</v>
      </c>
      <c r="F64" s="14">
        <v>15</v>
      </c>
      <c r="G64" s="14">
        <v>24</v>
      </c>
      <c r="H64" s="15">
        <v>12</v>
      </c>
      <c r="J64" s="5">
        <v>60</v>
      </c>
      <c r="K64" s="8">
        <f t="shared" si="0"/>
        <v>9</v>
      </c>
      <c r="L64" s="6">
        <f t="shared" si="1"/>
        <v>15</v>
      </c>
      <c r="M64" s="6">
        <f t="shared" si="2"/>
        <v>24</v>
      </c>
      <c r="N64" s="6">
        <f t="shared" si="3"/>
        <v>12</v>
      </c>
    </row>
    <row r="65" spans="4:14" x14ac:dyDescent="0.5">
      <c r="D65" s="13">
        <v>61</v>
      </c>
      <c r="E65" s="14">
        <v>9</v>
      </c>
      <c r="F65" s="14">
        <v>15</v>
      </c>
      <c r="G65" s="14">
        <v>25</v>
      </c>
      <c r="H65" s="15">
        <v>12</v>
      </c>
      <c r="J65" s="5">
        <v>61</v>
      </c>
      <c r="K65" s="8">
        <f t="shared" si="0"/>
        <v>9</v>
      </c>
      <c r="L65" s="6">
        <f t="shared" si="1"/>
        <v>15</v>
      </c>
      <c r="M65" s="6">
        <f t="shared" si="2"/>
        <v>24</v>
      </c>
      <c r="N65" s="6">
        <f t="shared" si="3"/>
        <v>12</v>
      </c>
    </row>
    <row r="66" spans="4:14" x14ac:dyDescent="0.5">
      <c r="D66" s="13">
        <v>62</v>
      </c>
      <c r="E66" s="14">
        <v>9</v>
      </c>
      <c r="F66" s="14">
        <v>16</v>
      </c>
      <c r="G66" s="14">
        <v>25</v>
      </c>
      <c r="H66" s="15">
        <v>12</v>
      </c>
      <c r="J66" s="5">
        <v>62</v>
      </c>
      <c r="K66" s="8">
        <f t="shared" si="0"/>
        <v>9</v>
      </c>
      <c r="L66" s="6">
        <f t="shared" si="1"/>
        <v>16</v>
      </c>
      <c r="M66" s="6">
        <f t="shared" si="2"/>
        <v>25</v>
      </c>
      <c r="N66" s="6">
        <f t="shared" si="3"/>
        <v>12</v>
      </c>
    </row>
    <row r="67" spans="4:14" x14ac:dyDescent="0.5">
      <c r="D67" s="13">
        <v>63</v>
      </c>
      <c r="E67" s="14">
        <v>9</v>
      </c>
      <c r="F67" s="14">
        <v>16</v>
      </c>
      <c r="G67" s="14">
        <v>25</v>
      </c>
      <c r="H67" s="15">
        <v>13</v>
      </c>
      <c r="J67" s="5">
        <v>63</v>
      </c>
      <c r="K67" s="8">
        <f t="shared" si="0"/>
        <v>9</v>
      </c>
      <c r="L67" s="6">
        <f t="shared" si="1"/>
        <v>16</v>
      </c>
      <c r="M67" s="6">
        <f t="shared" si="2"/>
        <v>25</v>
      </c>
      <c r="N67" s="6">
        <f t="shared" si="3"/>
        <v>13</v>
      </c>
    </row>
    <row r="68" spans="4:14" x14ac:dyDescent="0.5">
      <c r="D68" s="13">
        <v>64</v>
      </c>
      <c r="E68" s="14">
        <v>10</v>
      </c>
      <c r="F68" s="14">
        <v>16</v>
      </c>
      <c r="G68" s="14">
        <v>25</v>
      </c>
      <c r="H68" s="15">
        <v>13</v>
      </c>
      <c r="J68" s="5">
        <v>64</v>
      </c>
      <c r="K68" s="8">
        <f t="shared" si="0"/>
        <v>10</v>
      </c>
      <c r="L68" s="6">
        <f t="shared" si="1"/>
        <v>16</v>
      </c>
      <c r="M68" s="6">
        <f t="shared" si="2"/>
        <v>26</v>
      </c>
      <c r="N68" s="6">
        <f t="shared" si="3"/>
        <v>13</v>
      </c>
    </row>
    <row r="69" spans="4:14" x14ac:dyDescent="0.5">
      <c r="D69" s="13">
        <v>65</v>
      </c>
      <c r="E69" s="14">
        <v>10</v>
      </c>
      <c r="F69" s="14">
        <v>16</v>
      </c>
      <c r="G69" s="14">
        <v>26</v>
      </c>
      <c r="H69" s="15">
        <v>13</v>
      </c>
      <c r="J69" s="5">
        <v>65</v>
      </c>
      <c r="K69" s="8">
        <f t="shared" si="0"/>
        <v>10</v>
      </c>
      <c r="L69" s="6">
        <f t="shared" si="1"/>
        <v>16</v>
      </c>
      <c r="M69" s="6">
        <f t="shared" si="2"/>
        <v>26</v>
      </c>
      <c r="N69" s="6">
        <f t="shared" si="3"/>
        <v>13</v>
      </c>
    </row>
    <row r="70" spans="4:14" x14ac:dyDescent="0.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5">
      <c r="D71" s="13">
        <v>67</v>
      </c>
      <c r="E71" s="14">
        <v>10</v>
      </c>
      <c r="F71" s="14">
        <v>17</v>
      </c>
      <c r="G71" s="14">
        <v>27</v>
      </c>
      <c r="H71" s="15">
        <v>13</v>
      </c>
      <c r="J71" s="5">
        <v>67</v>
      </c>
      <c r="K71" s="8">
        <f t="shared" si="4"/>
        <v>10</v>
      </c>
      <c r="L71" s="6">
        <f t="shared" si="5"/>
        <v>17</v>
      </c>
      <c r="M71" s="6">
        <f t="shared" si="6"/>
        <v>27</v>
      </c>
      <c r="N71" s="6">
        <f t="shared" si="7"/>
        <v>13</v>
      </c>
    </row>
    <row r="72" spans="4:14" x14ac:dyDescent="0.5">
      <c r="D72" s="13">
        <v>68</v>
      </c>
      <c r="E72" s="14">
        <v>10</v>
      </c>
      <c r="F72" s="14">
        <v>17</v>
      </c>
      <c r="G72" s="14">
        <v>27</v>
      </c>
      <c r="H72" s="15">
        <v>14</v>
      </c>
      <c r="J72" s="5">
        <v>68</v>
      </c>
      <c r="K72" s="8">
        <f t="shared" si="4"/>
        <v>10</v>
      </c>
      <c r="L72" s="6">
        <f t="shared" si="5"/>
        <v>17</v>
      </c>
      <c r="M72" s="6">
        <f t="shared" si="6"/>
        <v>27</v>
      </c>
      <c r="N72" s="6">
        <f t="shared" si="7"/>
        <v>14</v>
      </c>
    </row>
    <row r="73" spans="4:14" x14ac:dyDescent="0.5">
      <c r="D73" s="13">
        <v>69</v>
      </c>
      <c r="E73" s="14">
        <v>10</v>
      </c>
      <c r="F73" s="14">
        <v>17</v>
      </c>
      <c r="G73" s="14">
        <v>28</v>
      </c>
      <c r="H73" s="15">
        <v>14</v>
      </c>
      <c r="J73" s="5">
        <v>69</v>
      </c>
      <c r="K73" s="8">
        <f t="shared" si="4"/>
        <v>10</v>
      </c>
      <c r="L73" s="6">
        <f t="shared" si="5"/>
        <v>17</v>
      </c>
      <c r="M73" s="6">
        <f t="shared" si="6"/>
        <v>28</v>
      </c>
      <c r="N73" s="6">
        <f t="shared" si="7"/>
        <v>14</v>
      </c>
    </row>
    <row r="74" spans="4:14" x14ac:dyDescent="0.5">
      <c r="D74" s="13">
        <v>70</v>
      </c>
      <c r="E74" s="14">
        <v>11</v>
      </c>
      <c r="F74" s="14">
        <v>17</v>
      </c>
      <c r="G74" s="14">
        <v>28</v>
      </c>
      <c r="H74" s="15">
        <v>14</v>
      </c>
      <c r="J74" s="5">
        <v>70</v>
      </c>
      <c r="K74" s="8">
        <f t="shared" si="4"/>
        <v>11</v>
      </c>
      <c r="L74" s="6">
        <f t="shared" si="5"/>
        <v>18</v>
      </c>
      <c r="M74" s="6">
        <f t="shared" si="6"/>
        <v>28</v>
      </c>
      <c r="N74" s="6">
        <f t="shared" si="7"/>
        <v>14</v>
      </c>
    </row>
    <row r="75" spans="4:14" x14ac:dyDescent="0.5">
      <c r="D75" s="13">
        <v>71</v>
      </c>
      <c r="E75" s="14">
        <v>11</v>
      </c>
      <c r="F75" s="14">
        <v>18</v>
      </c>
      <c r="G75" s="14">
        <v>28</v>
      </c>
      <c r="H75" s="15">
        <v>14</v>
      </c>
      <c r="J75" s="5">
        <v>71</v>
      </c>
      <c r="K75" s="8">
        <f t="shared" si="4"/>
        <v>11</v>
      </c>
      <c r="L75" s="6">
        <f t="shared" si="5"/>
        <v>18</v>
      </c>
      <c r="M75" s="6">
        <f t="shared" si="6"/>
        <v>28</v>
      </c>
      <c r="N75" s="6">
        <f t="shared" si="7"/>
        <v>14</v>
      </c>
    </row>
    <row r="76" spans="4:14" x14ac:dyDescent="0.5">
      <c r="D76" s="13">
        <v>72</v>
      </c>
      <c r="E76" s="14">
        <v>11</v>
      </c>
      <c r="F76" s="14">
        <v>18</v>
      </c>
      <c r="G76" s="14">
        <v>29</v>
      </c>
      <c r="H76" s="15">
        <v>14</v>
      </c>
      <c r="J76" s="5">
        <v>72</v>
      </c>
      <c r="K76" s="8">
        <f t="shared" si="4"/>
        <v>11</v>
      </c>
      <c r="L76" s="6">
        <f t="shared" si="5"/>
        <v>18</v>
      </c>
      <c r="M76" s="6">
        <f t="shared" si="6"/>
        <v>29</v>
      </c>
      <c r="N76" s="6">
        <f t="shared" si="7"/>
        <v>14</v>
      </c>
    </row>
    <row r="77" spans="4:14" x14ac:dyDescent="0.5">
      <c r="D77" s="13">
        <v>73</v>
      </c>
      <c r="E77" s="14">
        <v>11</v>
      </c>
      <c r="F77" s="14">
        <v>18</v>
      </c>
      <c r="G77" s="14">
        <v>29</v>
      </c>
      <c r="H77" s="15">
        <v>15</v>
      </c>
      <c r="J77" s="5">
        <v>73</v>
      </c>
      <c r="K77" s="8">
        <f t="shared" si="4"/>
        <v>11</v>
      </c>
      <c r="L77" s="6">
        <f t="shared" si="5"/>
        <v>18</v>
      </c>
      <c r="M77" s="6">
        <f t="shared" si="6"/>
        <v>29</v>
      </c>
      <c r="N77" s="6">
        <f t="shared" si="7"/>
        <v>15</v>
      </c>
    </row>
    <row r="78" spans="4:14" x14ac:dyDescent="0.5">
      <c r="D78" s="13">
        <v>74</v>
      </c>
      <c r="E78" s="14">
        <v>11</v>
      </c>
      <c r="F78" s="14">
        <v>19</v>
      </c>
      <c r="G78" s="14">
        <v>29</v>
      </c>
      <c r="H78" s="15">
        <v>15</v>
      </c>
      <c r="J78" s="5">
        <v>74</v>
      </c>
      <c r="K78" s="8">
        <f t="shared" si="4"/>
        <v>11</v>
      </c>
      <c r="L78" s="6">
        <f t="shared" si="5"/>
        <v>19</v>
      </c>
      <c r="M78" s="6">
        <f t="shared" si="6"/>
        <v>30</v>
      </c>
      <c r="N78" s="6">
        <f t="shared" si="7"/>
        <v>15</v>
      </c>
    </row>
    <row r="79" spans="4:14" x14ac:dyDescent="0.5">
      <c r="D79" s="13">
        <v>75</v>
      </c>
      <c r="E79" s="14">
        <v>11</v>
      </c>
      <c r="F79" s="14">
        <v>19</v>
      </c>
      <c r="G79" s="14">
        <v>30</v>
      </c>
      <c r="H79" s="15">
        <v>15</v>
      </c>
      <c r="J79" s="5">
        <v>75</v>
      </c>
      <c r="K79" s="8">
        <f t="shared" si="4"/>
        <v>11</v>
      </c>
      <c r="L79" s="6">
        <f t="shared" si="5"/>
        <v>19</v>
      </c>
      <c r="M79" s="6">
        <f t="shared" si="6"/>
        <v>30</v>
      </c>
      <c r="N79" s="6">
        <f t="shared" si="7"/>
        <v>15</v>
      </c>
    </row>
    <row r="80" spans="4:14" x14ac:dyDescent="0.5">
      <c r="D80" s="13">
        <v>76</v>
      </c>
      <c r="E80" s="14">
        <v>11</v>
      </c>
      <c r="F80" s="14">
        <v>19</v>
      </c>
      <c r="G80" s="14">
        <v>31</v>
      </c>
      <c r="H80" s="15">
        <v>15</v>
      </c>
      <c r="J80" s="5">
        <v>76</v>
      </c>
      <c r="K80" s="8">
        <f t="shared" si="4"/>
        <v>11</v>
      </c>
      <c r="L80" s="6">
        <f t="shared" si="5"/>
        <v>19</v>
      </c>
      <c r="M80" s="6">
        <f t="shared" si="6"/>
        <v>30</v>
      </c>
      <c r="N80" s="6">
        <f t="shared" si="7"/>
        <v>15</v>
      </c>
    </row>
    <row r="81" spans="4:14" x14ac:dyDescent="0.5">
      <c r="D81" s="13">
        <v>77</v>
      </c>
      <c r="E81" s="14">
        <v>12</v>
      </c>
      <c r="F81" s="14">
        <v>19</v>
      </c>
      <c r="G81" s="14">
        <v>31</v>
      </c>
      <c r="H81" s="15">
        <v>15</v>
      </c>
      <c r="J81" s="5">
        <v>77</v>
      </c>
      <c r="K81" s="8">
        <f t="shared" si="4"/>
        <v>12</v>
      </c>
      <c r="L81" s="6">
        <f t="shared" si="5"/>
        <v>19</v>
      </c>
      <c r="M81" s="6">
        <f t="shared" si="6"/>
        <v>31</v>
      </c>
      <c r="N81" s="6">
        <f t="shared" si="7"/>
        <v>15</v>
      </c>
    </row>
    <row r="82" spans="4:14" x14ac:dyDescent="0.5">
      <c r="D82" s="13">
        <v>78</v>
      </c>
      <c r="E82" s="14">
        <v>12</v>
      </c>
      <c r="F82" s="14">
        <v>20</v>
      </c>
      <c r="G82" s="14">
        <v>31</v>
      </c>
      <c r="H82" s="15">
        <v>15</v>
      </c>
      <c r="J82" s="5">
        <v>78</v>
      </c>
      <c r="K82" s="8">
        <f t="shared" si="4"/>
        <v>12</v>
      </c>
      <c r="L82" s="6">
        <f t="shared" si="5"/>
        <v>20</v>
      </c>
      <c r="M82" s="6">
        <f t="shared" si="6"/>
        <v>31</v>
      </c>
      <c r="N82" s="6">
        <f t="shared" si="7"/>
        <v>16</v>
      </c>
    </row>
    <row r="83" spans="4:14" x14ac:dyDescent="0.5">
      <c r="D83" s="13">
        <v>79</v>
      </c>
      <c r="E83" s="14">
        <v>12</v>
      </c>
      <c r="F83" s="14">
        <v>20</v>
      </c>
      <c r="G83" s="14">
        <v>32</v>
      </c>
      <c r="H83" s="15">
        <v>15</v>
      </c>
      <c r="J83" s="5">
        <v>79</v>
      </c>
      <c r="K83" s="8">
        <f t="shared" si="4"/>
        <v>12</v>
      </c>
      <c r="L83" s="6">
        <f t="shared" si="5"/>
        <v>20</v>
      </c>
      <c r="M83" s="6">
        <f t="shared" si="6"/>
        <v>32</v>
      </c>
      <c r="N83" s="6">
        <f t="shared" si="7"/>
        <v>16</v>
      </c>
    </row>
    <row r="84" spans="4:14" x14ac:dyDescent="0.5">
      <c r="D84" s="13">
        <v>80</v>
      </c>
      <c r="E84" s="14">
        <v>12</v>
      </c>
      <c r="F84" s="14">
        <v>20</v>
      </c>
      <c r="G84" s="14">
        <v>32</v>
      </c>
      <c r="H84" s="15">
        <v>16</v>
      </c>
      <c r="J84" s="5">
        <v>80</v>
      </c>
      <c r="K84" s="8">
        <f t="shared" si="4"/>
        <v>12</v>
      </c>
      <c r="L84" s="6">
        <f t="shared" si="5"/>
        <v>20</v>
      </c>
      <c r="M84" s="6">
        <f t="shared" si="6"/>
        <v>32</v>
      </c>
      <c r="N84" s="6">
        <f t="shared" si="7"/>
        <v>16</v>
      </c>
    </row>
    <row r="85" spans="4:14" x14ac:dyDescent="0.5">
      <c r="D85" s="13">
        <v>81</v>
      </c>
      <c r="E85" s="14">
        <v>12</v>
      </c>
      <c r="F85" s="14">
        <v>20</v>
      </c>
      <c r="G85" s="14">
        <v>33</v>
      </c>
      <c r="H85" s="15">
        <v>16</v>
      </c>
      <c r="J85" s="5">
        <v>81</v>
      </c>
      <c r="K85" s="8">
        <f t="shared" si="4"/>
        <v>12</v>
      </c>
      <c r="L85" s="6">
        <f t="shared" si="5"/>
        <v>20</v>
      </c>
      <c r="M85" s="6">
        <f t="shared" si="6"/>
        <v>32</v>
      </c>
      <c r="N85" s="6">
        <f t="shared" si="7"/>
        <v>16</v>
      </c>
    </row>
    <row r="86" spans="4:14" x14ac:dyDescent="0.5">
      <c r="D86" s="13">
        <v>82</v>
      </c>
      <c r="E86" s="14">
        <v>12</v>
      </c>
      <c r="F86" s="14">
        <v>21</v>
      </c>
      <c r="G86" s="14">
        <v>33</v>
      </c>
      <c r="H86" s="15">
        <v>16</v>
      </c>
      <c r="J86" s="5">
        <v>82</v>
      </c>
      <c r="K86" s="8">
        <f t="shared" si="4"/>
        <v>12</v>
      </c>
      <c r="L86" s="6">
        <f t="shared" si="5"/>
        <v>21</v>
      </c>
      <c r="M86" s="6">
        <f t="shared" si="6"/>
        <v>33</v>
      </c>
      <c r="N86" s="6">
        <f t="shared" si="7"/>
        <v>16</v>
      </c>
    </row>
    <row r="87" spans="4:14" x14ac:dyDescent="0.5">
      <c r="D87" s="13">
        <v>83</v>
      </c>
      <c r="E87" s="14">
        <v>12</v>
      </c>
      <c r="F87" s="14">
        <v>21</v>
      </c>
      <c r="G87" s="14">
        <v>33</v>
      </c>
      <c r="H87" s="15">
        <v>17</v>
      </c>
      <c r="J87" s="5">
        <v>83</v>
      </c>
      <c r="K87" s="8">
        <f t="shared" si="4"/>
        <v>12</v>
      </c>
      <c r="L87" s="6">
        <f t="shared" si="5"/>
        <v>21</v>
      </c>
      <c r="M87" s="6">
        <f t="shared" si="6"/>
        <v>33</v>
      </c>
      <c r="N87" s="6">
        <f t="shared" si="7"/>
        <v>17</v>
      </c>
    </row>
    <row r="88" spans="4:14" x14ac:dyDescent="0.5">
      <c r="D88" s="13">
        <v>84</v>
      </c>
      <c r="E88" s="14">
        <v>13</v>
      </c>
      <c r="F88" s="14">
        <v>21</v>
      </c>
      <c r="G88" s="14">
        <v>33</v>
      </c>
      <c r="H88" s="15">
        <v>17</v>
      </c>
      <c r="J88" s="5">
        <v>84</v>
      </c>
      <c r="K88" s="8">
        <f t="shared" si="4"/>
        <v>13</v>
      </c>
      <c r="L88" s="6">
        <f t="shared" si="5"/>
        <v>21</v>
      </c>
      <c r="M88" s="6">
        <f t="shared" si="6"/>
        <v>34</v>
      </c>
      <c r="N88" s="6">
        <f t="shared" si="7"/>
        <v>17</v>
      </c>
    </row>
    <row r="89" spans="4:14" x14ac:dyDescent="0.5">
      <c r="D89" s="13">
        <v>85</v>
      </c>
      <c r="E89" s="14">
        <v>13</v>
      </c>
      <c r="F89" s="14">
        <v>21</v>
      </c>
      <c r="G89" s="14">
        <v>34</v>
      </c>
      <c r="H89" s="15">
        <v>17</v>
      </c>
      <c r="J89" s="5">
        <v>85</v>
      </c>
      <c r="K89" s="8">
        <f t="shared" si="4"/>
        <v>13</v>
      </c>
      <c r="L89" s="6">
        <f t="shared" si="5"/>
        <v>21</v>
      </c>
      <c r="M89" s="6">
        <f t="shared" si="6"/>
        <v>34</v>
      </c>
      <c r="N89" s="6">
        <f t="shared" si="7"/>
        <v>17</v>
      </c>
    </row>
    <row r="90" spans="4:14" x14ac:dyDescent="0.5">
      <c r="D90" s="13">
        <v>86</v>
      </c>
      <c r="E90" s="14">
        <v>13</v>
      </c>
      <c r="F90" s="14">
        <v>22</v>
      </c>
      <c r="G90" s="14">
        <v>34</v>
      </c>
      <c r="H90" s="15">
        <v>17</v>
      </c>
      <c r="J90" s="5">
        <v>86</v>
      </c>
      <c r="K90" s="8">
        <f t="shared" si="4"/>
        <v>13</v>
      </c>
      <c r="L90" s="6">
        <f t="shared" si="5"/>
        <v>22</v>
      </c>
      <c r="M90" s="6">
        <f t="shared" si="6"/>
        <v>34</v>
      </c>
      <c r="N90" s="6">
        <f t="shared" si="7"/>
        <v>17</v>
      </c>
    </row>
    <row r="91" spans="4:14" x14ac:dyDescent="0.5">
      <c r="D91" s="13">
        <v>87</v>
      </c>
      <c r="E91" s="14">
        <v>13</v>
      </c>
      <c r="F91" s="14">
        <v>22</v>
      </c>
      <c r="G91" s="14">
        <v>35</v>
      </c>
      <c r="H91" s="15">
        <v>17</v>
      </c>
      <c r="J91" s="5">
        <v>87</v>
      </c>
      <c r="K91" s="8">
        <f t="shared" si="4"/>
        <v>13</v>
      </c>
      <c r="L91" s="6">
        <f t="shared" si="5"/>
        <v>22</v>
      </c>
      <c r="M91" s="6">
        <f t="shared" si="6"/>
        <v>35</v>
      </c>
      <c r="N91" s="6">
        <f t="shared" si="7"/>
        <v>17</v>
      </c>
    </row>
    <row r="92" spans="4:14" x14ac:dyDescent="0.5">
      <c r="D92" s="13">
        <v>88</v>
      </c>
      <c r="E92" s="14">
        <v>13</v>
      </c>
      <c r="F92" s="14">
        <v>22</v>
      </c>
      <c r="G92" s="14">
        <v>35</v>
      </c>
      <c r="H92" s="15">
        <v>18</v>
      </c>
      <c r="J92" s="5">
        <v>88</v>
      </c>
      <c r="K92" s="8">
        <f t="shared" si="4"/>
        <v>13</v>
      </c>
      <c r="L92" s="6">
        <f t="shared" si="5"/>
        <v>22</v>
      </c>
      <c r="M92" s="6">
        <f t="shared" si="6"/>
        <v>35</v>
      </c>
      <c r="N92" s="6">
        <f t="shared" si="7"/>
        <v>18</v>
      </c>
    </row>
    <row r="93" spans="4:14" x14ac:dyDescent="0.5">
      <c r="D93" s="13">
        <v>89</v>
      </c>
      <c r="E93" s="14">
        <v>13</v>
      </c>
      <c r="F93" s="14">
        <v>22</v>
      </c>
      <c r="G93" s="14">
        <v>36</v>
      </c>
      <c r="H93" s="15">
        <v>18</v>
      </c>
      <c r="J93" s="5">
        <v>89</v>
      </c>
      <c r="K93" s="8">
        <f t="shared" si="4"/>
        <v>13</v>
      </c>
      <c r="L93" s="6">
        <f t="shared" si="5"/>
        <v>22</v>
      </c>
      <c r="M93" s="6">
        <f t="shared" si="6"/>
        <v>36</v>
      </c>
      <c r="N93" s="6">
        <f t="shared" si="7"/>
        <v>18</v>
      </c>
    </row>
    <row r="94" spans="4:14" x14ac:dyDescent="0.5">
      <c r="D94" s="13">
        <v>90</v>
      </c>
      <c r="E94" s="14">
        <v>14</v>
      </c>
      <c r="F94" s="14">
        <v>22</v>
      </c>
      <c r="G94" s="14">
        <v>36</v>
      </c>
      <c r="H94" s="15">
        <v>18</v>
      </c>
      <c r="J94" s="5">
        <v>90</v>
      </c>
      <c r="K94" s="8">
        <f t="shared" si="4"/>
        <v>14</v>
      </c>
      <c r="L94" s="6">
        <f t="shared" si="5"/>
        <v>23</v>
      </c>
      <c r="M94" s="6">
        <f t="shared" si="6"/>
        <v>36</v>
      </c>
      <c r="N94" s="6">
        <f t="shared" si="7"/>
        <v>18</v>
      </c>
    </row>
    <row r="95" spans="4:14" x14ac:dyDescent="0.5">
      <c r="D95" s="13">
        <v>91</v>
      </c>
      <c r="E95" s="14">
        <v>14</v>
      </c>
      <c r="F95" s="14">
        <v>23</v>
      </c>
      <c r="G95" s="14">
        <v>36</v>
      </c>
      <c r="H95" s="15">
        <v>18</v>
      </c>
      <c r="J95" s="5">
        <v>91</v>
      </c>
      <c r="K95" s="8">
        <f t="shared" si="4"/>
        <v>14</v>
      </c>
      <c r="L95" s="6">
        <f t="shared" si="5"/>
        <v>23</v>
      </c>
      <c r="M95" s="6">
        <f t="shared" si="6"/>
        <v>36</v>
      </c>
      <c r="N95" s="6">
        <f t="shared" si="7"/>
        <v>18</v>
      </c>
    </row>
    <row r="96" spans="4:14" x14ac:dyDescent="0.5">
      <c r="D96" s="13">
        <v>92</v>
      </c>
      <c r="E96" s="14">
        <v>14</v>
      </c>
      <c r="F96" s="14">
        <v>23</v>
      </c>
      <c r="G96" s="14">
        <v>37</v>
      </c>
      <c r="H96" s="15">
        <v>18</v>
      </c>
      <c r="J96" s="5">
        <v>92</v>
      </c>
      <c r="K96" s="8">
        <f t="shared" si="4"/>
        <v>14</v>
      </c>
      <c r="L96" s="6">
        <f t="shared" si="5"/>
        <v>23</v>
      </c>
      <c r="M96" s="6">
        <f t="shared" si="6"/>
        <v>37</v>
      </c>
      <c r="N96" s="6">
        <f t="shared" si="7"/>
        <v>18</v>
      </c>
    </row>
    <row r="97" spans="4:14" x14ac:dyDescent="0.5">
      <c r="D97" s="13">
        <v>93</v>
      </c>
      <c r="E97" s="14">
        <v>14</v>
      </c>
      <c r="F97" s="14">
        <v>23</v>
      </c>
      <c r="G97" s="14">
        <v>37</v>
      </c>
      <c r="H97" s="15">
        <v>19</v>
      </c>
      <c r="J97" s="5">
        <v>93</v>
      </c>
      <c r="K97" s="8">
        <f t="shared" si="4"/>
        <v>14</v>
      </c>
      <c r="L97" s="6">
        <f t="shared" si="5"/>
        <v>23</v>
      </c>
      <c r="M97" s="6">
        <f t="shared" si="6"/>
        <v>37</v>
      </c>
      <c r="N97" s="6">
        <f t="shared" si="7"/>
        <v>19</v>
      </c>
    </row>
    <row r="98" spans="4:14" x14ac:dyDescent="0.5">
      <c r="D98" s="13">
        <v>94</v>
      </c>
      <c r="E98" s="14">
        <v>14</v>
      </c>
      <c r="F98" s="14">
        <v>24</v>
      </c>
      <c r="G98" s="14">
        <v>37</v>
      </c>
      <c r="H98" s="15">
        <v>19</v>
      </c>
      <c r="J98" s="5">
        <v>94</v>
      </c>
      <c r="K98" s="8">
        <f t="shared" si="4"/>
        <v>14</v>
      </c>
      <c r="L98" s="6">
        <f t="shared" si="5"/>
        <v>24</v>
      </c>
      <c r="M98" s="6">
        <f t="shared" si="6"/>
        <v>38</v>
      </c>
      <c r="N98" s="6">
        <f t="shared" si="7"/>
        <v>19</v>
      </c>
    </row>
    <row r="99" spans="4:14" x14ac:dyDescent="0.5">
      <c r="D99" s="13">
        <v>95</v>
      </c>
      <c r="E99" s="14">
        <v>14</v>
      </c>
      <c r="F99" s="14">
        <v>24</v>
      </c>
      <c r="G99" s="14">
        <v>38</v>
      </c>
      <c r="H99" s="15">
        <v>19</v>
      </c>
      <c r="J99" s="5">
        <v>95</v>
      </c>
      <c r="K99" s="8">
        <f t="shared" si="4"/>
        <v>14</v>
      </c>
      <c r="L99" s="6">
        <f t="shared" si="5"/>
        <v>24</v>
      </c>
      <c r="M99" s="6">
        <f t="shared" si="6"/>
        <v>38</v>
      </c>
      <c r="N99" s="6">
        <f t="shared" si="7"/>
        <v>19</v>
      </c>
    </row>
    <row r="100" spans="4:14" x14ac:dyDescent="0.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0"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2.xml><?xml version="1.0" encoding="utf-8"?>
<ds:datastoreItem xmlns:ds="http://schemas.openxmlformats.org/officeDocument/2006/customXml" ds:itemID="{13511531-B769-4929-806F-2A05A4882D77}">
  <ds:schemaRefs>
    <ds:schemaRef ds:uri="http://schemas.microsoft.com/office/2006/metadata/properties"/>
    <ds:schemaRef ds:uri="http://schemas.microsoft.com/office/infopath/2007/PartnerControls"/>
    <ds:schemaRef ds:uri="3682f0b6-9d30-46e6-ae75-87263439af5a"/>
    <ds:schemaRef ds:uri="351fec23-1ea6-4572-a8f7-a67b3384bed4"/>
    <ds:schemaRef ds:uri="http://schemas.microsoft.com/sharepoint/v3"/>
    <ds:schemaRef ds:uri="c8cd16cf-b28a-4d08-8e2d-9d89ab9eec4e"/>
  </ds:schemaRefs>
</ds:datastoreItem>
</file>

<file path=customXml/itemProps3.xml><?xml version="1.0" encoding="utf-8"?>
<ds:datastoreItem xmlns:ds="http://schemas.openxmlformats.org/officeDocument/2006/customXml" ds:itemID="{0BC6EB67-CC2C-4AE6-B7AD-52B27E4E8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A81C5A-E469-465D-89D2-BFC9DC1354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Request Travel Form</vt:lpstr>
      <vt:lpstr>Estimated Expenses</vt:lpstr>
      <vt:lpstr>Detailed Instructions</vt:lpstr>
      <vt:lpstr>Versions</vt:lpstr>
      <vt:lpstr>Data</vt:lpstr>
      <vt:lpstr>'Estimated Expenses'!Print_Area</vt:lpstr>
      <vt:lpstr>'Request Travel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Norton, Annemarie</cp:lastModifiedBy>
  <cp:lastPrinted>2023-11-06T00:26:49Z</cp:lastPrinted>
  <dcterms:created xsi:type="dcterms:W3CDTF">2023-10-16T18:04:08Z</dcterms:created>
  <dcterms:modified xsi:type="dcterms:W3CDTF">2024-02-09T00:18:52Z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