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8955" activeTab="0"/>
  </bookViews>
  <sheets>
    <sheet name="QTR_DETAIL" sheetId="1" r:id="rId1"/>
    <sheet name="Sheet2" sheetId="2" r:id="rId2"/>
    <sheet name="Sheet3" sheetId="3" r:id="rId3"/>
  </sheets>
  <definedNames>
    <definedName name="_xlnm.Print_Area" localSheetId="0">'QTR_DETAIL'!$F$1:$X$15</definedName>
    <definedName name="_xlnm.Print_Titles" localSheetId="0">'QTR_DETAIL'!$A:$E</definedName>
  </definedNames>
  <calcPr fullCalcOnLoad="1"/>
</workbook>
</file>

<file path=xl/sharedStrings.xml><?xml version="1.0" encoding="utf-8"?>
<sst xmlns="http://schemas.openxmlformats.org/spreadsheetml/2006/main" count="45" uniqueCount="33">
  <si>
    <t>CCOE</t>
  </si>
  <si>
    <t>CY FTES</t>
  </si>
  <si>
    <t>ECST</t>
  </si>
  <si>
    <t>TARGET</t>
  </si>
  <si>
    <t>FINAL</t>
  </si>
  <si>
    <t>QTR FTES</t>
  </si>
  <si>
    <t>COLL</t>
  </si>
  <si>
    <t>FTES ACTUAL - INIT TARGET</t>
  </si>
  <si>
    <t>% ACTUAL/ INIT TARGET</t>
  </si>
  <si>
    <t>CALC</t>
  </si>
  <si>
    <t>DIFF (CALC - TARGET)</t>
  </si>
  <si>
    <t>% OF TARGET</t>
  </si>
  <si>
    <t xml:space="preserve">   </t>
  </si>
  <si>
    <t>A/L</t>
  </si>
  <si>
    <t>B/E</t>
  </si>
  <si>
    <t>H/HS</t>
  </si>
  <si>
    <t>N/SS</t>
  </si>
  <si>
    <t>UNIV</t>
  </si>
  <si>
    <t>UNALLOC</t>
  </si>
  <si>
    <t>TOTAL</t>
  </si>
  <si>
    <t/>
  </si>
  <si>
    <t>07/08 CY FTES FINAL</t>
  </si>
  <si>
    <t>08/09 CY FTES FINAL</t>
  </si>
  <si>
    <t>09/10 CY FTES FINAL</t>
  </si>
  <si>
    <t>SUMMER 2010</t>
  </si>
  <si>
    <t>FALL 2010</t>
  </si>
  <si>
    <t>WINTER 2011</t>
  </si>
  <si>
    <t>SPRING 2011</t>
  </si>
  <si>
    <t>10/11 CY FTES TARGET</t>
  </si>
  <si>
    <t>ACTUAL AS OF 07/19/10</t>
  </si>
  <si>
    <t>ACTUAL AS OF 10/18/10</t>
  </si>
  <si>
    <t>ACTUAL AS OF 01/31/11</t>
  </si>
  <si>
    <t>ACTUAL AS OF 04/25/11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</si>
</sst>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40">
    <font>
      <sz val="10"/>
      <name val="Arial"/>
      <family val="0"/>
    </font>
    <font>
      <sz val="8"/>
      <name val="Arial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7" applyFont="1" applyAlignment="1">
      <alignment horizontal="center" vertical="center"/>
      <protection/>
    </xf>
    <xf numFmtId="0" fontId="4" fillId="0" borderId="0" xfId="57" applyFont="1" applyBorder="1" applyAlignment="1">
      <alignment/>
      <protection/>
    </xf>
    <xf numFmtId="43" fontId="0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4" fillId="0" borderId="10" xfId="57" applyFont="1" applyBorder="1" applyAlignment="1">
      <alignment/>
      <protection/>
    </xf>
    <xf numFmtId="164" fontId="4" fillId="0" borderId="10" xfId="42" applyNumberFormat="1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4" fillId="33" borderId="10" xfId="42" applyFont="1" applyFill="1" applyBorder="1" applyAlignment="1">
      <alignment horizontal="right" wrapText="1"/>
    </xf>
    <xf numFmtId="6" fontId="4" fillId="0" borderId="11" xfId="57" applyNumberFormat="1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" fillId="34" borderId="10" xfId="57" applyFont="1" applyFill="1" applyBorder="1" applyAlignment="1">
      <alignment horizontal="right" wrapText="1"/>
      <protection/>
    </xf>
    <xf numFmtId="0" fontId="4" fillId="35" borderId="10" xfId="57" applyFont="1" applyFill="1" applyBorder="1" applyAlignment="1">
      <alignment horizontal="right" wrapText="1"/>
      <protection/>
    </xf>
    <xf numFmtId="0" fontId="4" fillId="36" borderId="10" xfId="57" applyFont="1" applyFill="1" applyBorder="1" applyAlignment="1">
      <alignment horizontal="right" wrapText="1"/>
      <protection/>
    </xf>
    <xf numFmtId="0" fontId="4" fillId="0" borderId="12" xfId="57" applyFont="1" applyFill="1" applyBorder="1" applyAlignment="1">
      <alignment horizontal="right" wrapText="1"/>
      <protection/>
    </xf>
    <xf numFmtId="0" fontId="4" fillId="37" borderId="12" xfId="57" applyFont="1" applyFill="1" applyBorder="1" applyAlignment="1">
      <alignment horizontal="right" wrapText="1"/>
      <protection/>
    </xf>
    <xf numFmtId="164" fontId="4" fillId="38" borderId="10" xfId="42" applyNumberFormat="1" applyFont="1" applyFill="1" applyBorder="1" applyAlignment="1">
      <alignment horizontal="right" wrapText="1"/>
    </xf>
    <xf numFmtId="0" fontId="4" fillId="38" borderId="10" xfId="57" applyFont="1" applyFill="1" applyBorder="1" applyAlignment="1">
      <alignment horizontal="right" wrapText="1"/>
      <protection/>
    </xf>
    <xf numFmtId="165" fontId="4" fillId="38" borderId="10" xfId="60" applyNumberFormat="1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6" fontId="0" fillId="0" borderId="10" xfId="57" applyNumberFormat="1" applyFont="1" applyFill="1" applyBorder="1" applyAlignment="1">
      <alignment/>
      <protection/>
    </xf>
    <xf numFmtId="0" fontId="4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34" borderId="10" xfId="57" applyFont="1" applyFill="1" applyBorder="1" applyAlignment="1">
      <alignment/>
      <protection/>
    </xf>
    <xf numFmtId="0" fontId="4" fillId="35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wrapText="1"/>
      <protection/>
    </xf>
    <xf numFmtId="0" fontId="4" fillId="36" borderId="10" xfId="57" applyFont="1" applyFill="1" applyBorder="1" applyAlignment="1">
      <alignment wrapText="1"/>
      <protection/>
    </xf>
    <xf numFmtId="164" fontId="4" fillId="0" borderId="10" xfId="42" applyNumberFormat="1" applyFont="1" applyFill="1" applyBorder="1" applyAlignment="1">
      <alignment wrapText="1"/>
    </xf>
    <xf numFmtId="0" fontId="4" fillId="37" borderId="10" xfId="57" applyFont="1" applyFill="1" applyBorder="1" applyAlignment="1">
      <alignment wrapText="1"/>
      <protection/>
    </xf>
    <xf numFmtId="164" fontId="0" fillId="38" borderId="10" xfId="42" applyNumberFormat="1" applyFont="1" applyFill="1" applyBorder="1" applyAlignment="1">
      <alignment wrapText="1"/>
    </xf>
    <xf numFmtId="0" fontId="0" fillId="38" borderId="10" xfId="57" applyFont="1" applyFill="1" applyBorder="1" applyAlignment="1">
      <alignment wrapText="1"/>
      <protection/>
    </xf>
    <xf numFmtId="165" fontId="0" fillId="38" borderId="10" xfId="60" applyNumberFormat="1" applyFont="1" applyFill="1" applyBorder="1" applyAlignment="1">
      <alignment wrapText="1"/>
    </xf>
    <xf numFmtId="0" fontId="0" fillId="0" borderId="10" xfId="57" applyFont="1" applyFill="1" applyBorder="1" applyAlignment="1">
      <alignment/>
      <protection/>
    </xf>
    <xf numFmtId="38" fontId="0" fillId="0" borderId="10" xfId="42" applyNumberFormat="1" applyFont="1" applyFill="1" applyBorder="1" applyAlignment="1">
      <alignment/>
    </xf>
    <xf numFmtId="38" fontId="0" fillId="33" borderId="10" xfId="42" applyNumberFormat="1" applyFont="1" applyFill="1" applyBorder="1" applyAlignment="1">
      <alignment/>
    </xf>
    <xf numFmtId="38" fontId="0" fillId="0" borderId="10" xfId="57" applyNumberFormat="1" applyFont="1" applyFill="1" applyBorder="1" applyAlignment="1">
      <alignment/>
      <protection/>
    </xf>
    <xf numFmtId="165" fontId="0" fillId="34" borderId="10" xfId="60" applyNumberFormat="1" applyFont="1" applyFill="1" applyBorder="1" applyAlignment="1">
      <alignment/>
    </xf>
    <xf numFmtId="165" fontId="0" fillId="35" borderId="10" xfId="60" applyNumberFormat="1" applyFont="1" applyFill="1" applyBorder="1" applyAlignment="1">
      <alignment/>
    </xf>
    <xf numFmtId="38" fontId="0" fillId="0" borderId="10" xfId="57" applyNumberFormat="1" applyFont="1" applyBorder="1" applyAlignment="1">
      <alignment/>
      <protection/>
    </xf>
    <xf numFmtId="165" fontId="0" fillId="36" borderId="10" xfId="60" applyNumberFormat="1" applyFont="1" applyFill="1" applyBorder="1" applyAlignment="1">
      <alignment/>
    </xf>
    <xf numFmtId="165" fontId="0" fillId="37" borderId="10" xfId="60" applyNumberFormat="1" applyFont="1" applyFill="1" applyBorder="1" applyAlignment="1">
      <alignment/>
    </xf>
    <xf numFmtId="38" fontId="0" fillId="38" borderId="10" xfId="57" applyNumberFormat="1" applyFont="1" applyFill="1" applyBorder="1" applyAlignment="1">
      <alignment/>
      <protection/>
    </xf>
    <xf numFmtId="165" fontId="0" fillId="38" borderId="10" xfId="60" applyNumberFormat="1" applyFont="1" applyFill="1" applyBorder="1" applyAlignment="1">
      <alignment/>
    </xf>
    <xf numFmtId="38" fontId="0" fillId="33" borderId="10" xfId="57" applyNumberFormat="1" applyFont="1" applyFill="1" applyBorder="1" applyAlignment="1">
      <alignment/>
      <protection/>
    </xf>
    <xf numFmtId="165" fontId="0" fillId="34" borderId="10" xfId="57" applyNumberFormat="1" applyFont="1" applyFill="1" applyBorder="1" applyAlignment="1">
      <alignment/>
      <protection/>
    </xf>
    <xf numFmtId="165" fontId="0" fillId="35" borderId="10" xfId="57" applyNumberFormat="1" applyFont="1" applyFill="1" applyBorder="1" applyAlignment="1">
      <alignment/>
      <protection/>
    </xf>
    <xf numFmtId="165" fontId="0" fillId="36" borderId="10" xfId="57" applyNumberFormat="1" applyFont="1" applyFill="1" applyBorder="1" applyAlignment="1">
      <alignment/>
      <protection/>
    </xf>
    <xf numFmtId="165" fontId="0" fillId="37" borderId="10" xfId="57" applyNumberFormat="1" applyFont="1" applyFill="1" applyBorder="1" applyAlignment="1">
      <alignment/>
      <protection/>
    </xf>
    <xf numFmtId="38" fontId="0" fillId="38" borderId="10" xfId="42" applyNumberFormat="1" applyFont="1" applyFill="1" applyBorder="1" applyAlignment="1">
      <alignment/>
    </xf>
    <xf numFmtId="38" fontId="4" fillId="0" borderId="10" xfId="57" applyNumberFormat="1" applyFont="1" applyBorder="1" applyAlignment="1">
      <alignment/>
      <protection/>
    </xf>
    <xf numFmtId="38" fontId="4" fillId="0" borderId="10" xfId="57" applyNumberFormat="1" applyFont="1" applyFill="1" applyBorder="1" applyAlignment="1">
      <alignment/>
      <protection/>
    </xf>
    <xf numFmtId="38" fontId="4" fillId="33" borderId="10" xfId="57" applyNumberFormat="1" applyFont="1" applyFill="1" applyBorder="1" applyAlignment="1">
      <alignment/>
      <protection/>
    </xf>
    <xf numFmtId="165" fontId="4" fillId="34" borderId="10" xfId="6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4" fillId="0" borderId="10" xfId="57" applyNumberFormat="1" applyFont="1" applyFill="1" applyBorder="1" applyAlignment="1">
      <alignment wrapText="1"/>
      <protection/>
    </xf>
    <xf numFmtId="41" fontId="0" fillId="0" borderId="10" xfId="0" applyNumberFormat="1" applyFont="1" applyBorder="1" applyAlignment="1">
      <alignment/>
    </xf>
    <xf numFmtId="0" fontId="0" fillId="0" borderId="0" xfId="0" applyAlignment="1" quotePrefix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4" fillId="38" borderId="13" xfId="57" applyFont="1" applyFill="1" applyBorder="1" applyAlignment="1">
      <alignment horizontal="center"/>
      <protection/>
    </xf>
    <xf numFmtId="0" fontId="4" fillId="38" borderId="14" xfId="57" applyFont="1" applyFill="1" applyBorder="1" applyAlignment="1">
      <alignment horizontal="center"/>
      <protection/>
    </xf>
    <xf numFmtId="0" fontId="4" fillId="38" borderId="11" xfId="57" applyFont="1" applyFill="1" applyBorder="1" applyAlignment="1">
      <alignment horizontal="center"/>
      <protection/>
    </xf>
    <xf numFmtId="0" fontId="4" fillId="34" borderId="13" xfId="57" applyFont="1" applyFill="1" applyBorder="1" applyAlignment="1">
      <alignment horizontal="center"/>
      <protection/>
    </xf>
    <xf numFmtId="0" fontId="4" fillId="34" borderId="14" xfId="57" applyFont="1" applyFill="1" applyBorder="1" applyAlignment="1">
      <alignment horizontal="center"/>
      <protection/>
    </xf>
    <xf numFmtId="0" fontId="4" fillId="34" borderId="11" xfId="57" applyFont="1" applyFill="1" applyBorder="1" applyAlignment="1">
      <alignment horizontal="center"/>
      <protection/>
    </xf>
    <xf numFmtId="0" fontId="4" fillId="35" borderId="13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4" fillId="36" borderId="13" xfId="57" applyFont="1" applyFill="1" applyBorder="1" applyAlignment="1">
      <alignment horizontal="center"/>
      <protection/>
    </xf>
    <xf numFmtId="0" fontId="4" fillId="36" borderId="14" xfId="57" applyFont="1" applyFill="1" applyBorder="1" applyAlignment="1">
      <alignment horizontal="center"/>
      <protection/>
    </xf>
    <xf numFmtId="0" fontId="4" fillId="37" borderId="13" xfId="57" applyFont="1" applyFill="1" applyBorder="1" applyAlignment="1">
      <alignment horizontal="center"/>
      <protection/>
    </xf>
    <xf numFmtId="0" fontId="4" fillId="37" borderId="14" xfId="57" applyFont="1" applyFill="1" applyBorder="1" applyAlignment="1">
      <alignment horizontal="center"/>
      <protection/>
    </xf>
    <xf numFmtId="0" fontId="4" fillId="36" borderId="1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S4" sqref="S4"/>
    </sheetView>
  </sheetViews>
  <sheetFormatPr defaultColWidth="9.140625" defaultRowHeight="12.75"/>
  <cols>
    <col min="2" max="2" width="9.57421875" style="0" customWidth="1"/>
    <col min="3" max="3" width="8.7109375" style="0" customWidth="1"/>
    <col min="4" max="4" width="9.8515625" style="0" bestFit="1" customWidth="1"/>
    <col min="5" max="5" width="9.28125" style="0" bestFit="1" customWidth="1"/>
    <col min="6" max="6" width="8.7109375" style="0" customWidth="1"/>
    <col min="7" max="7" width="9.28125" style="0" bestFit="1" customWidth="1"/>
    <col min="8" max="8" width="8.140625" style="0" customWidth="1"/>
    <col min="9" max="9" width="9.00390625" style="0" customWidth="1"/>
    <col min="10" max="10" width="8.57421875" style="0" customWidth="1"/>
    <col min="11" max="11" width="9.28125" style="0" bestFit="1" customWidth="1"/>
    <col min="12" max="12" width="8.140625" style="0" customWidth="1"/>
    <col min="13" max="13" width="9.00390625" style="0" customWidth="1"/>
    <col min="14" max="14" width="8.57421875" style="0" customWidth="1"/>
    <col min="15" max="15" width="9.28125" style="0" bestFit="1" customWidth="1"/>
    <col min="16" max="16" width="8.28125" style="0" customWidth="1"/>
    <col min="17" max="17" width="9.00390625" style="0" customWidth="1"/>
    <col min="18" max="18" width="8.8515625" style="0" customWidth="1"/>
    <col min="19" max="19" width="9.28125" style="0" bestFit="1" customWidth="1"/>
    <col min="20" max="20" width="8.140625" style="0" customWidth="1"/>
    <col min="21" max="21" width="9.28125" style="0" bestFit="1" customWidth="1"/>
  </cols>
  <sheetData>
    <row r="1" spans="1:24" ht="12.7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</row>
    <row r="2" spans="1:24" ht="12.75">
      <c r="A2" s="2"/>
      <c r="B2" s="2"/>
      <c r="C2" s="2"/>
      <c r="D2" s="3"/>
      <c r="E2" s="3"/>
      <c r="F2" s="68" t="s">
        <v>24</v>
      </c>
      <c r="G2" s="69"/>
      <c r="H2" s="69"/>
      <c r="I2" s="70"/>
      <c r="J2" s="71" t="s">
        <v>25</v>
      </c>
      <c r="K2" s="72"/>
      <c r="L2" s="72"/>
      <c r="M2" s="73"/>
      <c r="N2" s="74" t="s">
        <v>26</v>
      </c>
      <c r="O2" s="75"/>
      <c r="P2" s="75"/>
      <c r="Q2" s="78"/>
      <c r="R2" s="76" t="s">
        <v>27</v>
      </c>
      <c r="S2" s="77"/>
      <c r="T2" s="77"/>
      <c r="U2" s="77"/>
      <c r="V2" s="65" t="s">
        <v>4</v>
      </c>
      <c r="W2" s="66"/>
      <c r="X2" s="67"/>
    </row>
    <row r="3" spans="1:24" ht="12.75">
      <c r="A3" s="2"/>
      <c r="B3" s="2"/>
      <c r="C3" s="2"/>
      <c r="D3" s="4"/>
      <c r="E3" s="4"/>
      <c r="F3" s="68" t="s">
        <v>5</v>
      </c>
      <c r="G3" s="69"/>
      <c r="H3" s="69"/>
      <c r="I3" s="70"/>
      <c r="J3" s="71" t="s">
        <v>5</v>
      </c>
      <c r="K3" s="72"/>
      <c r="L3" s="72"/>
      <c r="M3" s="73"/>
      <c r="N3" s="74" t="s">
        <v>5</v>
      </c>
      <c r="O3" s="75"/>
      <c r="P3" s="75"/>
      <c r="Q3" s="75"/>
      <c r="R3" s="76" t="s">
        <v>5</v>
      </c>
      <c r="S3" s="77"/>
      <c r="T3" s="77"/>
      <c r="U3" s="77"/>
      <c r="V3" s="65" t="s">
        <v>1</v>
      </c>
      <c r="W3" s="66"/>
      <c r="X3" s="67"/>
    </row>
    <row r="4" spans="1:24" ht="63.75">
      <c r="A4" s="5" t="s">
        <v>6</v>
      </c>
      <c r="B4" s="6" t="s">
        <v>21</v>
      </c>
      <c r="C4" s="6" t="s">
        <v>22</v>
      </c>
      <c r="D4" s="7" t="s">
        <v>23</v>
      </c>
      <c r="E4" s="8" t="s">
        <v>28</v>
      </c>
      <c r="F4" s="9" t="s">
        <v>3</v>
      </c>
      <c r="G4" s="10" t="s">
        <v>29</v>
      </c>
      <c r="H4" s="10" t="s">
        <v>7</v>
      </c>
      <c r="I4" s="11" t="s">
        <v>8</v>
      </c>
      <c r="J4" s="9" t="s">
        <v>3</v>
      </c>
      <c r="K4" s="10" t="s">
        <v>30</v>
      </c>
      <c r="L4" s="10" t="s">
        <v>7</v>
      </c>
      <c r="M4" s="12" t="s">
        <v>8</v>
      </c>
      <c r="N4" s="9" t="s">
        <v>3</v>
      </c>
      <c r="O4" s="10" t="s">
        <v>31</v>
      </c>
      <c r="P4" s="10" t="s">
        <v>7</v>
      </c>
      <c r="Q4" s="13" t="s">
        <v>8</v>
      </c>
      <c r="R4" s="9" t="s">
        <v>3</v>
      </c>
      <c r="S4" s="10" t="s">
        <v>32</v>
      </c>
      <c r="T4" s="14" t="s">
        <v>7</v>
      </c>
      <c r="U4" s="15" t="s">
        <v>8</v>
      </c>
      <c r="V4" s="16" t="s">
        <v>9</v>
      </c>
      <c r="W4" s="17" t="s">
        <v>10</v>
      </c>
      <c r="X4" s="18" t="s">
        <v>11</v>
      </c>
    </row>
    <row r="5" spans="1:24" ht="12.75">
      <c r="A5" s="5"/>
      <c r="B5" s="19"/>
      <c r="C5" s="19"/>
      <c r="D5" s="20"/>
      <c r="E5" s="21"/>
      <c r="F5" s="22"/>
      <c r="G5" s="23"/>
      <c r="H5" s="24"/>
      <c r="I5" s="25"/>
      <c r="J5" s="24"/>
      <c r="K5" s="24"/>
      <c r="L5" s="57"/>
      <c r="M5" s="26"/>
      <c r="N5" s="24"/>
      <c r="O5" s="27" t="s">
        <v>12</v>
      </c>
      <c r="P5" s="24"/>
      <c r="Q5" s="28"/>
      <c r="R5" s="24"/>
      <c r="S5" s="29"/>
      <c r="T5" s="24"/>
      <c r="U5" s="30"/>
      <c r="V5" s="31"/>
      <c r="W5" s="32"/>
      <c r="X5" s="33"/>
    </row>
    <row r="6" spans="1:24" ht="12.75">
      <c r="A6" s="34" t="s">
        <v>13</v>
      </c>
      <c r="B6" s="35">
        <v>3725.91</v>
      </c>
      <c r="C6" s="35">
        <v>3901.5833333333335</v>
      </c>
      <c r="D6" s="35">
        <v>3939.41</v>
      </c>
      <c r="E6" s="36">
        <f>SUM(F6,J6,N6,R6)/3</f>
        <v>3540</v>
      </c>
      <c r="F6" s="35">
        <v>40</v>
      </c>
      <c r="G6" s="62">
        <v>39.58</v>
      </c>
      <c r="H6" s="37">
        <f aca="true" t="shared" si="0" ref="H6:H12">G6-F6</f>
        <v>-0.4200000000000017</v>
      </c>
      <c r="I6" s="38">
        <f>G6/F6</f>
        <v>0.9894999999999999</v>
      </c>
      <c r="J6" s="37">
        <v>3611</v>
      </c>
      <c r="K6" s="58">
        <v>3610.68</v>
      </c>
      <c r="L6" s="37">
        <f>K6-J6</f>
        <v>-0.3200000000001637</v>
      </c>
      <c r="M6" s="39">
        <f>K6/J6</f>
        <v>0.9999113818886735</v>
      </c>
      <c r="N6" s="37">
        <v>3609</v>
      </c>
      <c r="O6" s="63">
        <v>3491.4</v>
      </c>
      <c r="P6" s="37">
        <f>O6-N6</f>
        <v>-117.59999999999991</v>
      </c>
      <c r="Q6" s="41">
        <f>O6/N6</f>
        <v>0.9674147963424772</v>
      </c>
      <c r="R6" s="37">
        <v>3360</v>
      </c>
      <c r="S6" s="40">
        <v>3364.1</v>
      </c>
      <c r="T6" s="37">
        <f>S6-R6</f>
        <v>4.099999999999909</v>
      </c>
      <c r="U6" s="42">
        <f aca="true" t="shared" si="1" ref="U6:U12">S6/R6</f>
        <v>1.001220238095238</v>
      </c>
      <c r="V6" s="43">
        <f>SUM(G6,K6,O6,S6)/3</f>
        <v>3501.92</v>
      </c>
      <c r="W6" s="43">
        <f aca="true" t="shared" si="2" ref="W6:W12">+V6-E6</f>
        <v>-38.07999999999993</v>
      </c>
      <c r="X6" s="44">
        <f>V6/E6</f>
        <v>0.9892429378531074</v>
      </c>
    </row>
    <row r="7" spans="1:24" ht="12.75">
      <c r="A7" s="34" t="s">
        <v>14</v>
      </c>
      <c r="B7" s="35">
        <v>2590.7566666666667</v>
      </c>
      <c r="C7" s="35">
        <v>2609.0966666666664</v>
      </c>
      <c r="D7" s="35">
        <v>2267.3766666666666</v>
      </c>
      <c r="E7" s="36">
        <f aca="true" t="shared" si="3" ref="E7:E12">SUM(F7,J7,N7,R7)/3</f>
        <v>2211</v>
      </c>
      <c r="F7" s="35">
        <v>3</v>
      </c>
      <c r="G7" s="62">
        <v>3.38</v>
      </c>
      <c r="H7" s="37">
        <f t="shared" si="0"/>
        <v>0.3799999999999999</v>
      </c>
      <c r="I7" s="38">
        <f aca="true" t="shared" si="4" ref="I7:I12">G7/F7</f>
        <v>1.1266666666666667</v>
      </c>
      <c r="J7" s="37">
        <v>2013</v>
      </c>
      <c r="K7" s="55">
        <v>2012.75</v>
      </c>
      <c r="L7" s="37">
        <f aca="true" t="shared" si="5" ref="L7:L12">K7-J7</f>
        <v>-0.25</v>
      </c>
      <c r="M7" s="39">
        <f aca="true" t="shared" si="6" ref="M7:M12">K7/J7</f>
        <v>0.9998758072528564</v>
      </c>
      <c r="N7" s="37">
        <v>2250</v>
      </c>
      <c r="O7" s="63">
        <v>1941.47</v>
      </c>
      <c r="P7" s="37">
        <f aca="true" t="shared" si="7" ref="P7:P12">O7-N7</f>
        <v>-308.53</v>
      </c>
      <c r="Q7" s="41">
        <f aca="true" t="shared" si="8" ref="Q7:Q12">O7/N7</f>
        <v>0.8628755555555556</v>
      </c>
      <c r="R7" s="37">
        <v>2367</v>
      </c>
      <c r="S7" s="40">
        <v>1964.73</v>
      </c>
      <c r="T7" s="37">
        <f aca="true" t="shared" si="9" ref="T7:T12">S7-R7</f>
        <v>-402.27</v>
      </c>
      <c r="U7" s="42">
        <f t="shared" si="1"/>
        <v>0.8300506970849176</v>
      </c>
      <c r="V7" s="43">
        <f aca="true" t="shared" si="10" ref="V7:V12">SUM(G7,K7,O7,S7)/3</f>
        <v>1974.11</v>
      </c>
      <c r="W7" s="43">
        <f t="shared" si="2"/>
        <v>-236.8900000000001</v>
      </c>
      <c r="X7" s="44">
        <f aca="true" t="shared" si="11" ref="X7:X12">V7/E7</f>
        <v>0.892858435097241</v>
      </c>
    </row>
    <row r="8" spans="1:24" ht="12.75">
      <c r="A8" s="34" t="s">
        <v>0</v>
      </c>
      <c r="B8" s="35">
        <v>1876.14</v>
      </c>
      <c r="C8" s="35">
        <v>1798.4766666666667</v>
      </c>
      <c r="D8" s="35">
        <v>1645.0333333333335</v>
      </c>
      <c r="E8" s="36">
        <f t="shared" si="3"/>
        <v>1560.3333333333333</v>
      </c>
      <c r="F8" s="35">
        <v>22</v>
      </c>
      <c r="G8" s="62">
        <v>21.75</v>
      </c>
      <c r="H8" s="37">
        <f t="shared" si="0"/>
        <v>-0.25</v>
      </c>
      <c r="I8" s="38">
        <f t="shared" si="4"/>
        <v>0.9886363636363636</v>
      </c>
      <c r="J8" s="37">
        <v>1334</v>
      </c>
      <c r="K8" s="56">
        <v>1332.85</v>
      </c>
      <c r="L8" s="37">
        <f t="shared" si="5"/>
        <v>-1.150000000000091</v>
      </c>
      <c r="M8" s="39">
        <f t="shared" si="6"/>
        <v>0.9991379310344827</v>
      </c>
      <c r="N8" s="37">
        <v>1695</v>
      </c>
      <c r="O8" s="63">
        <v>1377.6999999999998</v>
      </c>
      <c r="P8" s="37">
        <f t="shared" si="7"/>
        <v>-317.3000000000002</v>
      </c>
      <c r="Q8" s="41">
        <f t="shared" si="8"/>
        <v>0.8128023598820058</v>
      </c>
      <c r="R8" s="37">
        <v>1630</v>
      </c>
      <c r="S8" s="40">
        <v>1349.53</v>
      </c>
      <c r="T8" s="37">
        <f t="shared" si="9"/>
        <v>-280.47</v>
      </c>
      <c r="U8" s="42">
        <f t="shared" si="1"/>
        <v>0.8279325153374233</v>
      </c>
      <c r="V8" s="43">
        <f t="shared" si="10"/>
        <v>1360.61</v>
      </c>
      <c r="W8" s="43">
        <f t="shared" si="2"/>
        <v>-199.72333333333336</v>
      </c>
      <c r="X8" s="44">
        <f t="shared" si="11"/>
        <v>0.8719995727408674</v>
      </c>
    </row>
    <row r="9" spans="1:24" ht="12.75">
      <c r="A9" s="34" t="s">
        <v>2</v>
      </c>
      <c r="B9" s="35">
        <v>874.0066666666667</v>
      </c>
      <c r="C9" s="35">
        <v>958.3800000000001</v>
      </c>
      <c r="D9" s="35">
        <v>948.0933333333332</v>
      </c>
      <c r="E9" s="36">
        <f t="shared" si="3"/>
        <v>886</v>
      </c>
      <c r="F9" s="35">
        <v>2</v>
      </c>
      <c r="G9" s="62">
        <v>2.1</v>
      </c>
      <c r="H9" s="37">
        <f t="shared" si="0"/>
        <v>0.10000000000000009</v>
      </c>
      <c r="I9" s="38">
        <f t="shared" si="4"/>
        <v>1.05</v>
      </c>
      <c r="J9" s="37">
        <v>932</v>
      </c>
      <c r="K9" s="56">
        <v>932.33</v>
      </c>
      <c r="L9" s="37">
        <f t="shared" si="5"/>
        <v>0.3300000000000409</v>
      </c>
      <c r="M9" s="39">
        <f t="shared" si="6"/>
        <v>1.000354077253219</v>
      </c>
      <c r="N9" s="37">
        <v>890</v>
      </c>
      <c r="O9" s="63">
        <v>851.33</v>
      </c>
      <c r="P9" s="37">
        <f t="shared" si="7"/>
        <v>-38.66999999999996</v>
      </c>
      <c r="Q9" s="41">
        <f t="shared" si="8"/>
        <v>0.9565505617977529</v>
      </c>
      <c r="R9" s="37">
        <v>834</v>
      </c>
      <c r="S9" s="40">
        <v>839.08</v>
      </c>
      <c r="T9" s="37">
        <f t="shared" si="9"/>
        <v>5.080000000000041</v>
      </c>
      <c r="U9" s="42">
        <f t="shared" si="1"/>
        <v>1.0060911270983215</v>
      </c>
      <c r="V9" s="43">
        <f t="shared" si="10"/>
        <v>874.9466666666667</v>
      </c>
      <c r="W9" s="43">
        <f t="shared" si="2"/>
        <v>-11.053333333333285</v>
      </c>
      <c r="X9" s="44">
        <f t="shared" si="11"/>
        <v>0.9875244544770505</v>
      </c>
    </row>
    <row r="10" spans="1:24" ht="12.75">
      <c r="A10" s="34" t="s">
        <v>15</v>
      </c>
      <c r="B10" s="35">
        <v>3230.2</v>
      </c>
      <c r="C10" s="35">
        <v>3213.5533333333333</v>
      </c>
      <c r="D10" s="35">
        <v>2892.8633333333332</v>
      </c>
      <c r="E10" s="36">
        <f t="shared" si="3"/>
        <v>2596</v>
      </c>
      <c r="F10" s="35">
        <v>96</v>
      </c>
      <c r="G10" s="62">
        <v>96.37</v>
      </c>
      <c r="H10" s="37">
        <f t="shared" si="0"/>
        <v>0.37000000000000455</v>
      </c>
      <c r="I10" s="38">
        <f t="shared" si="4"/>
        <v>1.0038541666666667</v>
      </c>
      <c r="J10" s="37">
        <v>2767</v>
      </c>
      <c r="K10" s="56">
        <v>2767.3</v>
      </c>
      <c r="L10" s="37">
        <f t="shared" si="5"/>
        <v>0.3000000000001819</v>
      </c>
      <c r="M10" s="39">
        <f t="shared" si="6"/>
        <v>1.0001084206722082</v>
      </c>
      <c r="N10" s="37">
        <v>2445</v>
      </c>
      <c r="O10" s="63">
        <v>2705.48</v>
      </c>
      <c r="P10" s="37">
        <f t="shared" si="7"/>
        <v>260.48</v>
      </c>
      <c r="Q10" s="41">
        <f t="shared" si="8"/>
        <v>1.1065357873210635</v>
      </c>
      <c r="R10" s="37">
        <v>2480</v>
      </c>
      <c r="S10" s="40">
        <v>2659.25</v>
      </c>
      <c r="T10" s="37">
        <f t="shared" si="9"/>
        <v>179.25</v>
      </c>
      <c r="U10" s="42">
        <f t="shared" si="1"/>
        <v>1.0722782258064516</v>
      </c>
      <c r="V10" s="43">
        <f t="shared" si="10"/>
        <v>2742.7999999999997</v>
      </c>
      <c r="W10" s="43">
        <f t="shared" si="2"/>
        <v>146.79999999999973</v>
      </c>
      <c r="X10" s="44">
        <f t="shared" si="11"/>
        <v>1.056548536209553</v>
      </c>
    </row>
    <row r="11" spans="1:24" ht="12.75">
      <c r="A11" s="34" t="s">
        <v>16</v>
      </c>
      <c r="B11" s="35">
        <v>5696.096666666667</v>
      </c>
      <c r="C11" s="35">
        <v>5653.546666666666</v>
      </c>
      <c r="D11" s="35">
        <v>5194.336666666667</v>
      </c>
      <c r="E11" s="36">
        <f t="shared" si="3"/>
        <v>5230.666666666667</v>
      </c>
      <c r="F11" s="35">
        <v>24</v>
      </c>
      <c r="G11" s="62">
        <v>23.55</v>
      </c>
      <c r="H11" s="37">
        <f t="shared" si="0"/>
        <v>-0.4499999999999993</v>
      </c>
      <c r="I11" s="38">
        <f t="shared" si="4"/>
        <v>0.9812500000000001</v>
      </c>
      <c r="J11" s="37">
        <v>5377</v>
      </c>
      <c r="K11" s="56">
        <v>5376.35</v>
      </c>
      <c r="L11" s="37">
        <f t="shared" si="5"/>
        <v>-0.6499999999996362</v>
      </c>
      <c r="M11" s="39">
        <f t="shared" si="6"/>
        <v>0.9998791147480008</v>
      </c>
      <c r="N11" s="37">
        <v>5282</v>
      </c>
      <c r="O11" s="63">
        <v>5161.66</v>
      </c>
      <c r="P11" s="37">
        <f t="shared" si="7"/>
        <v>-120.34000000000015</v>
      </c>
      <c r="Q11" s="41">
        <f t="shared" si="8"/>
        <v>0.977216963271488</v>
      </c>
      <c r="R11" s="37">
        <v>5009</v>
      </c>
      <c r="S11" s="40">
        <v>5291.27</v>
      </c>
      <c r="T11" s="37">
        <f t="shared" si="9"/>
        <v>282.27000000000044</v>
      </c>
      <c r="U11" s="42">
        <f t="shared" si="1"/>
        <v>1.056352565382312</v>
      </c>
      <c r="V11" s="43">
        <f t="shared" si="10"/>
        <v>5284.276666666668</v>
      </c>
      <c r="W11" s="43">
        <f t="shared" si="2"/>
        <v>53.61000000000058</v>
      </c>
      <c r="X11" s="44">
        <f t="shared" si="11"/>
        <v>1.0102491715523836</v>
      </c>
    </row>
    <row r="12" spans="1:24" ht="12.75">
      <c r="A12" s="34" t="s">
        <v>17</v>
      </c>
      <c r="B12" s="35">
        <v>91.88333333333333</v>
      </c>
      <c r="C12" s="35">
        <v>106.65666666666668</v>
      </c>
      <c r="D12" s="35">
        <v>117.02333333333333</v>
      </c>
      <c r="E12" s="36">
        <f t="shared" si="3"/>
        <v>161</v>
      </c>
      <c r="F12" s="35">
        <v>2</v>
      </c>
      <c r="G12" s="62">
        <v>1.6</v>
      </c>
      <c r="H12" s="37">
        <f t="shared" si="0"/>
        <v>-0.3999999999999999</v>
      </c>
      <c r="I12" s="38">
        <f t="shared" si="4"/>
        <v>0.8</v>
      </c>
      <c r="J12" s="37">
        <v>165</v>
      </c>
      <c r="K12" s="56">
        <v>164.92</v>
      </c>
      <c r="L12" s="37">
        <f t="shared" si="5"/>
        <v>-0.0800000000000125</v>
      </c>
      <c r="M12" s="39">
        <f t="shared" si="6"/>
        <v>0.9995151515151515</v>
      </c>
      <c r="N12" s="37">
        <v>162</v>
      </c>
      <c r="O12" s="63">
        <v>77.97</v>
      </c>
      <c r="P12" s="37">
        <f t="shared" si="7"/>
        <v>-84.03</v>
      </c>
      <c r="Q12" s="41">
        <f t="shared" si="8"/>
        <v>0.4812962962962963</v>
      </c>
      <c r="R12" s="37">
        <v>154</v>
      </c>
      <c r="S12" s="40">
        <v>65.58</v>
      </c>
      <c r="T12" s="37">
        <f t="shared" si="9"/>
        <v>-88.42</v>
      </c>
      <c r="U12" s="42">
        <f t="shared" si="1"/>
        <v>0.42584415584415586</v>
      </c>
      <c r="V12" s="43">
        <f t="shared" si="10"/>
        <v>103.35666666666667</v>
      </c>
      <c r="W12" s="43">
        <f t="shared" si="2"/>
        <v>-57.64333333333333</v>
      </c>
      <c r="X12" s="44">
        <f t="shared" si="11"/>
        <v>0.6419668737060041</v>
      </c>
    </row>
    <row r="13" spans="1:24" ht="12.75">
      <c r="A13" s="40" t="s">
        <v>18</v>
      </c>
      <c r="B13" s="40">
        <v>0</v>
      </c>
      <c r="C13" s="40">
        <v>0</v>
      </c>
      <c r="D13" s="37"/>
      <c r="E13" s="45"/>
      <c r="F13" s="37"/>
      <c r="G13" s="37"/>
      <c r="H13" s="37"/>
      <c r="I13" s="46"/>
      <c r="J13" s="37"/>
      <c r="K13" s="37"/>
      <c r="L13" s="37"/>
      <c r="M13" s="47"/>
      <c r="N13" s="37"/>
      <c r="O13" s="37"/>
      <c r="P13" s="37"/>
      <c r="Q13" s="48"/>
      <c r="R13" s="37"/>
      <c r="S13" s="35"/>
      <c r="T13" s="37"/>
      <c r="U13" s="49"/>
      <c r="V13" s="43"/>
      <c r="W13" s="43"/>
      <c r="X13" s="44"/>
    </row>
    <row r="14" spans="1:24" ht="12.75">
      <c r="A14" s="40"/>
      <c r="B14" s="40"/>
      <c r="C14" s="40"/>
      <c r="D14" s="37"/>
      <c r="E14" s="45"/>
      <c r="F14" s="37"/>
      <c r="G14" s="37"/>
      <c r="H14" s="37"/>
      <c r="I14" s="46"/>
      <c r="J14" s="37"/>
      <c r="K14" s="37"/>
      <c r="L14" s="37"/>
      <c r="M14" s="47"/>
      <c r="N14" s="37"/>
      <c r="O14" s="37"/>
      <c r="P14" s="37"/>
      <c r="Q14" s="48"/>
      <c r="R14" s="37"/>
      <c r="S14" s="35"/>
      <c r="T14" s="37"/>
      <c r="U14" s="49"/>
      <c r="V14" s="50"/>
      <c r="W14" s="43"/>
      <c r="X14" s="44"/>
    </row>
    <row r="15" spans="1:24" ht="12.75">
      <c r="A15" s="5" t="s">
        <v>19</v>
      </c>
      <c r="B15" s="51">
        <v>18084.993333333332</v>
      </c>
      <c r="C15" s="52">
        <v>18241.293333333335</v>
      </c>
      <c r="D15" s="52">
        <v>17004.13666666667</v>
      </c>
      <c r="E15" s="53">
        <f>SUM(F15,J15,N15,R15)/3</f>
        <v>16185</v>
      </c>
      <c r="F15" s="52">
        <f>SUM(F6:F12)</f>
        <v>189</v>
      </c>
      <c r="G15" s="52">
        <f>SUM(G6:G12)</f>
        <v>188.33</v>
      </c>
      <c r="H15" s="51">
        <f>G15-F15</f>
        <v>-0.6699999999999875</v>
      </c>
      <c r="I15" s="54">
        <f>G15/F15</f>
        <v>0.9964550264550265</v>
      </c>
      <c r="J15" s="52">
        <f>SUM(J6:J12)</f>
        <v>16199</v>
      </c>
      <c r="K15" s="52">
        <f>SUM(K6:K12)</f>
        <v>16197.18</v>
      </c>
      <c r="L15" s="37">
        <f>K15-J15</f>
        <v>-1.819999999999709</v>
      </c>
      <c r="M15" s="39">
        <f>K15/J15</f>
        <v>0.9998876473856411</v>
      </c>
      <c r="N15" s="52">
        <f>SUM(N6:N12)</f>
        <v>16333</v>
      </c>
      <c r="O15" s="52">
        <f>SUM(O6:O12)</f>
        <v>15607.009999999998</v>
      </c>
      <c r="P15" s="37">
        <f>O15-N15</f>
        <v>-725.9900000000016</v>
      </c>
      <c r="Q15" s="41">
        <f>O15/N15</f>
        <v>0.9555507255250106</v>
      </c>
      <c r="R15" s="52">
        <f>SUM(R6:R12)</f>
        <v>15834</v>
      </c>
      <c r="S15" s="52">
        <f>SUM(S6:S12)</f>
        <v>15533.539999999999</v>
      </c>
      <c r="T15" s="51">
        <f>S15-R15</f>
        <v>-300.46000000000095</v>
      </c>
      <c r="U15" s="42">
        <f>S15/R15</f>
        <v>0.9810243779209296</v>
      </c>
      <c r="V15" s="43">
        <f>SUM(G15,K15,O15,S15)/3</f>
        <v>15842.019999999999</v>
      </c>
      <c r="W15" s="43">
        <f>+V15-E15</f>
        <v>-342.9800000000014</v>
      </c>
      <c r="X15" s="44">
        <f>V15/E15</f>
        <v>0.9788087735557615</v>
      </c>
    </row>
    <row r="17" spans="2:5" ht="12.75">
      <c r="B17" s="60"/>
      <c r="C17" s="60"/>
      <c r="D17" s="60"/>
      <c r="E17" s="60"/>
    </row>
    <row r="18" spans="6:18" ht="12.75">
      <c r="F18" s="60"/>
      <c r="J18" s="60"/>
      <c r="N18" s="60"/>
      <c r="R18" s="60"/>
    </row>
    <row r="19" spans="1:16" ht="12.75">
      <c r="A19" s="61"/>
      <c r="B19" s="60"/>
      <c r="C19" s="60"/>
      <c r="D19" s="60"/>
      <c r="E19" s="60"/>
      <c r="P19" s="59" t="s">
        <v>20</v>
      </c>
    </row>
    <row r="26" ht="12.75">
      <c r="R26" s="64"/>
    </row>
    <row r="27" ht="12.75">
      <c r="R27" s="64"/>
    </row>
    <row r="28" ht="12.75">
      <c r="R28" s="64"/>
    </row>
    <row r="29" ht="12.75">
      <c r="R29" s="64"/>
    </row>
    <row r="30" ht="12.75">
      <c r="R30" s="64"/>
    </row>
    <row r="31" ht="12.75">
      <c r="R31" s="64"/>
    </row>
    <row r="32" ht="12.75">
      <c r="R32" s="64"/>
    </row>
    <row r="33" ht="12.75">
      <c r="R33" s="64"/>
    </row>
  </sheetData>
  <sheetProtection/>
  <mergeCells count="10">
    <mergeCell ref="V2:X2"/>
    <mergeCell ref="F3:I3"/>
    <mergeCell ref="J3:M3"/>
    <mergeCell ref="N3:Q3"/>
    <mergeCell ref="R3:U3"/>
    <mergeCell ref="V3:X3"/>
    <mergeCell ref="F2:I2"/>
    <mergeCell ref="J2:M2"/>
    <mergeCell ref="N2:Q2"/>
    <mergeCell ref="R2:U2"/>
  </mergeCells>
  <printOptions/>
  <pageMargins left="0.75" right="0.6" top="1.51" bottom="1" header="0.79" footer="0.5"/>
  <pageSetup horizontalDpi="300" verticalDpi="300" orientation="landscape" r:id="rId1"/>
  <headerFooter alignWithMargins="0">
    <oddHeader>&amp;C&amp;"Arial,Bold"&amp;12 10/11 QUARTERLY FTES</oddHeader>
    <oddFooter>&amp;L&amp;F   &amp;D</oddFooter>
  </headerFooter>
  <colBreaks count="1" manualBreakCount="1">
    <brk id="13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IMEDINA</dc:creator>
  <cp:keywords/>
  <dc:description/>
  <cp:lastModifiedBy>PDwight</cp:lastModifiedBy>
  <cp:lastPrinted>2010-08-16T15:42:18Z</cp:lastPrinted>
  <dcterms:created xsi:type="dcterms:W3CDTF">2007-07-27T17:39:17Z</dcterms:created>
  <dcterms:modified xsi:type="dcterms:W3CDTF">2011-04-25T15:52:31Z</dcterms:modified>
  <cp:category/>
  <cp:version/>
  <cp:contentType/>
  <cp:contentStatus/>
</cp:coreProperties>
</file>