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8955" activeTab="0"/>
  </bookViews>
  <sheets>
    <sheet name="QTR_DETAIL" sheetId="1" r:id="rId1"/>
    <sheet name="Sheet2" sheetId="2" r:id="rId2"/>
    <sheet name="Sheet3" sheetId="3" r:id="rId3"/>
  </sheets>
  <definedNames>
    <definedName name="_xlnm.Print_Area" localSheetId="0">'QTR_DETAIL'!$G$1:$Y$15</definedName>
    <definedName name="_xlnm.Print_Titles" localSheetId="0">'QTR_DETAIL'!$A:$F</definedName>
  </definedNames>
  <calcPr fullCalcOnLoad="1"/>
</workbook>
</file>

<file path=xl/sharedStrings.xml><?xml version="1.0" encoding="utf-8"?>
<sst xmlns="http://schemas.openxmlformats.org/spreadsheetml/2006/main" count="46" uniqueCount="34">
  <si>
    <t>CCOE</t>
  </si>
  <si>
    <t>CY FTES</t>
  </si>
  <si>
    <t>ECST</t>
  </si>
  <si>
    <t>TARGET</t>
  </si>
  <si>
    <t>FINAL</t>
  </si>
  <si>
    <t>QTR FTES</t>
  </si>
  <si>
    <t>COLL</t>
  </si>
  <si>
    <t>05/06 CY FTES FINAL</t>
  </si>
  <si>
    <t>05/06 CY FTES    EOT RE-BENCHED</t>
  </si>
  <si>
    <t>06/07 CY FTES FINAL</t>
  </si>
  <si>
    <t>FTES ACTUAL - INIT TARGET</t>
  </si>
  <si>
    <t>% ACTUAL/ INIT TARGET</t>
  </si>
  <si>
    <t>CALC</t>
  </si>
  <si>
    <t>DIFF (CALC - TARGET)</t>
  </si>
  <si>
    <t>% OF TARGET</t>
  </si>
  <si>
    <t xml:space="preserve">   </t>
  </si>
  <si>
    <t>A/L</t>
  </si>
  <si>
    <t>B/E</t>
  </si>
  <si>
    <t>H/HS</t>
  </si>
  <si>
    <t>N/SS</t>
  </si>
  <si>
    <t>UNIV</t>
  </si>
  <si>
    <t>UNALLOC</t>
  </si>
  <si>
    <t>TOTAL</t>
  </si>
  <si>
    <t/>
  </si>
  <si>
    <t>SUMMER 2008</t>
  </si>
  <si>
    <t>FALL 2008</t>
  </si>
  <si>
    <t>WINTER 2009</t>
  </si>
  <si>
    <t>SPRING 2009</t>
  </si>
  <si>
    <t>07/08 CY FTES FINAL</t>
  </si>
  <si>
    <t>08/09 CY FTES TARGET 05/21/07</t>
  </si>
  <si>
    <t>ACTUAL AS OF 07/14/08</t>
  </si>
  <si>
    <t>ACTUAL AS OF 10/13/08</t>
  </si>
  <si>
    <t>ACTUAL AS OF 2/02/09</t>
  </si>
  <si>
    <t>ACTUAL AS OF 4/27/09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</si>
</sst>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9">
    <font>
      <sz val="10"/>
      <name val="Arial"/>
      <family val="0"/>
    </font>
    <font>
      <sz val="8"/>
      <name val="Arial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57" applyFont="1" applyAlignment="1">
      <alignment horizontal="center" vertical="center"/>
      <protection/>
    </xf>
    <xf numFmtId="0" fontId="4" fillId="0" borderId="0" xfId="57" applyFont="1" applyBorder="1" applyAlignment="1">
      <alignment/>
      <protection/>
    </xf>
    <xf numFmtId="43" fontId="0" fillId="0" borderId="0" xfId="42" applyFont="1" applyBorder="1" applyAlignment="1">
      <alignment/>
    </xf>
    <xf numFmtId="43" fontId="4" fillId="0" borderId="0" xfId="42" applyFont="1" applyBorder="1" applyAlignment="1">
      <alignment/>
    </xf>
    <xf numFmtId="0" fontId="4" fillId="0" borderId="10" xfId="57" applyFont="1" applyBorder="1" applyAlignment="1">
      <alignment/>
      <protection/>
    </xf>
    <xf numFmtId="164" fontId="4" fillId="0" borderId="10" xfId="42" applyNumberFormat="1" applyFont="1" applyFill="1" applyBorder="1" applyAlignment="1">
      <alignment horizontal="right" wrapText="1"/>
    </xf>
    <xf numFmtId="43" fontId="4" fillId="0" borderId="10" xfId="42" applyFont="1" applyFill="1" applyBorder="1" applyAlignment="1">
      <alignment horizontal="right" wrapText="1"/>
    </xf>
    <xf numFmtId="43" fontId="4" fillId="33" borderId="10" xfId="42" applyFont="1" applyFill="1" applyBorder="1" applyAlignment="1">
      <alignment horizontal="right" wrapText="1"/>
    </xf>
    <xf numFmtId="6" fontId="4" fillId="0" borderId="11" xfId="57" applyNumberFormat="1" applyFont="1" applyFill="1" applyBorder="1" applyAlignment="1">
      <alignment horizontal="right" wrapText="1"/>
      <protection/>
    </xf>
    <xf numFmtId="0" fontId="4" fillId="0" borderId="10" xfId="57" applyFont="1" applyFill="1" applyBorder="1" applyAlignment="1">
      <alignment horizontal="right" wrapText="1"/>
      <protection/>
    </xf>
    <xf numFmtId="0" fontId="4" fillId="0" borderId="10" xfId="57" applyFont="1" applyFill="1" applyBorder="1" applyAlignment="1">
      <alignment horizontal="right" wrapText="1"/>
      <protection/>
    </xf>
    <xf numFmtId="0" fontId="4" fillId="34" borderId="10" xfId="57" applyFont="1" applyFill="1" applyBorder="1" applyAlignment="1">
      <alignment horizontal="right" wrapText="1"/>
      <protection/>
    </xf>
    <xf numFmtId="0" fontId="4" fillId="35" borderId="10" xfId="57" applyFont="1" applyFill="1" applyBorder="1" applyAlignment="1">
      <alignment horizontal="right" wrapText="1"/>
      <protection/>
    </xf>
    <xf numFmtId="0" fontId="4" fillId="36" borderId="10" xfId="57" applyFont="1" applyFill="1" applyBorder="1" applyAlignment="1">
      <alignment horizontal="right" wrapText="1"/>
      <protection/>
    </xf>
    <xf numFmtId="0" fontId="4" fillId="0" borderId="12" xfId="57" applyFont="1" applyFill="1" applyBorder="1" applyAlignment="1">
      <alignment horizontal="right" wrapText="1"/>
      <protection/>
    </xf>
    <xf numFmtId="0" fontId="4" fillId="37" borderId="12" xfId="57" applyFont="1" applyFill="1" applyBorder="1" applyAlignment="1">
      <alignment horizontal="right" wrapText="1"/>
      <protection/>
    </xf>
    <xf numFmtId="164" fontId="4" fillId="38" borderId="10" xfId="42" applyNumberFormat="1" applyFont="1" applyFill="1" applyBorder="1" applyAlignment="1">
      <alignment horizontal="right" wrapText="1"/>
    </xf>
    <xf numFmtId="0" fontId="4" fillId="38" borderId="10" xfId="57" applyFont="1" applyFill="1" applyBorder="1" applyAlignment="1">
      <alignment horizontal="right" wrapText="1"/>
      <protection/>
    </xf>
    <xf numFmtId="165" fontId="4" fillId="38" borderId="10" xfId="60" applyNumberFormat="1" applyFont="1" applyFill="1" applyBorder="1" applyAlignment="1">
      <alignment horizontal="right" wrapText="1"/>
    </xf>
    <xf numFmtId="164" fontId="0" fillId="0" borderId="10" xfId="42" applyNumberFormat="1" applyFont="1" applyFill="1" applyBorder="1" applyAlignment="1">
      <alignment/>
    </xf>
    <xf numFmtId="43" fontId="0" fillId="0" borderId="10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6" fontId="0" fillId="0" borderId="10" xfId="57" applyNumberFormat="1" applyFont="1" applyFill="1" applyBorder="1" applyAlignment="1">
      <alignment/>
      <protection/>
    </xf>
    <xf numFmtId="0" fontId="4" fillId="0" borderId="10" xfId="57" applyFont="1" applyFill="1" applyBorder="1" applyAlignment="1">
      <alignment wrapText="1"/>
      <protection/>
    </xf>
    <xf numFmtId="0" fontId="4" fillId="0" borderId="10" xfId="57" applyFont="1" applyFill="1" applyBorder="1" applyAlignment="1">
      <alignment wrapText="1"/>
      <protection/>
    </xf>
    <xf numFmtId="0" fontId="4" fillId="34" borderId="10" xfId="57" applyFont="1" applyFill="1" applyBorder="1" applyAlignment="1">
      <alignment/>
      <protection/>
    </xf>
    <xf numFmtId="0" fontId="4" fillId="35" borderId="10" xfId="57" applyFont="1" applyFill="1" applyBorder="1" applyAlignment="1">
      <alignment wrapText="1"/>
      <protection/>
    </xf>
    <xf numFmtId="3" fontId="4" fillId="0" borderId="10" xfId="57" applyNumberFormat="1" applyFont="1" applyFill="1" applyBorder="1" applyAlignment="1">
      <alignment wrapText="1"/>
      <protection/>
    </xf>
    <xf numFmtId="0" fontId="4" fillId="36" borderId="10" xfId="57" applyFont="1" applyFill="1" applyBorder="1" applyAlignment="1">
      <alignment wrapText="1"/>
      <protection/>
    </xf>
    <xf numFmtId="164" fontId="4" fillId="0" borderId="10" xfId="42" applyNumberFormat="1" applyFont="1" applyFill="1" applyBorder="1" applyAlignment="1">
      <alignment wrapText="1"/>
    </xf>
    <xf numFmtId="0" fontId="4" fillId="37" borderId="10" xfId="57" applyFont="1" applyFill="1" applyBorder="1" applyAlignment="1">
      <alignment wrapText="1"/>
      <protection/>
    </xf>
    <xf numFmtId="164" fontId="0" fillId="38" borderId="10" xfId="42" applyNumberFormat="1" applyFont="1" applyFill="1" applyBorder="1" applyAlignment="1">
      <alignment wrapText="1"/>
    </xf>
    <xf numFmtId="0" fontId="0" fillId="38" borderId="10" xfId="57" applyFont="1" applyFill="1" applyBorder="1" applyAlignment="1">
      <alignment wrapText="1"/>
      <protection/>
    </xf>
    <xf numFmtId="165" fontId="0" fillId="38" borderId="10" xfId="60" applyNumberFormat="1" applyFont="1" applyFill="1" applyBorder="1" applyAlignment="1">
      <alignment wrapText="1"/>
    </xf>
    <xf numFmtId="0" fontId="0" fillId="0" borderId="10" xfId="57" applyFont="1" applyFill="1" applyBorder="1" applyAlignment="1">
      <alignment/>
      <protection/>
    </xf>
    <xf numFmtId="38" fontId="0" fillId="0" borderId="10" xfId="42" applyNumberFormat="1" applyFont="1" applyFill="1" applyBorder="1" applyAlignment="1">
      <alignment/>
    </xf>
    <xf numFmtId="38" fontId="0" fillId="33" borderId="10" xfId="42" applyNumberFormat="1" applyFont="1" applyFill="1" applyBorder="1" applyAlignment="1">
      <alignment/>
    </xf>
    <xf numFmtId="38" fontId="0" fillId="0" borderId="10" xfId="57" applyNumberFormat="1" applyFont="1" applyFill="1" applyBorder="1" applyAlignment="1">
      <alignment/>
      <protection/>
    </xf>
    <xf numFmtId="165" fontId="0" fillId="34" borderId="10" xfId="60" applyNumberFormat="1" applyFont="1" applyFill="1" applyBorder="1" applyAlignment="1">
      <alignment/>
    </xf>
    <xf numFmtId="165" fontId="0" fillId="35" borderId="10" xfId="60" applyNumberFormat="1" applyFont="1" applyFill="1" applyBorder="1" applyAlignment="1">
      <alignment/>
    </xf>
    <xf numFmtId="38" fontId="0" fillId="0" borderId="10" xfId="57" applyNumberFormat="1" applyFont="1" applyBorder="1" applyAlignment="1">
      <alignment/>
      <protection/>
    </xf>
    <xf numFmtId="165" fontId="0" fillId="36" borderId="10" xfId="60" applyNumberFormat="1" applyFont="1" applyFill="1" applyBorder="1" applyAlignment="1">
      <alignment/>
    </xf>
    <xf numFmtId="165" fontId="0" fillId="37" borderId="10" xfId="60" applyNumberFormat="1" applyFont="1" applyFill="1" applyBorder="1" applyAlignment="1">
      <alignment/>
    </xf>
    <xf numFmtId="38" fontId="0" fillId="38" borderId="10" xfId="57" applyNumberFormat="1" applyFont="1" applyFill="1" applyBorder="1" applyAlignment="1">
      <alignment/>
      <protection/>
    </xf>
    <xf numFmtId="165" fontId="0" fillId="38" borderId="10" xfId="60" applyNumberFormat="1" applyFont="1" applyFill="1" applyBorder="1" applyAlignment="1">
      <alignment/>
    </xf>
    <xf numFmtId="38" fontId="0" fillId="33" borderId="10" xfId="57" applyNumberFormat="1" applyFont="1" applyFill="1" applyBorder="1" applyAlignment="1">
      <alignment/>
      <protection/>
    </xf>
    <xf numFmtId="165" fontId="0" fillId="34" borderId="10" xfId="57" applyNumberFormat="1" applyFont="1" applyFill="1" applyBorder="1" applyAlignment="1">
      <alignment/>
      <protection/>
    </xf>
    <xf numFmtId="165" fontId="0" fillId="35" borderId="10" xfId="57" applyNumberFormat="1" applyFont="1" applyFill="1" applyBorder="1" applyAlignment="1">
      <alignment/>
      <protection/>
    </xf>
    <xf numFmtId="165" fontId="0" fillId="36" borderId="10" xfId="57" applyNumberFormat="1" applyFont="1" applyFill="1" applyBorder="1" applyAlignment="1">
      <alignment/>
      <protection/>
    </xf>
    <xf numFmtId="165" fontId="0" fillId="37" borderId="10" xfId="57" applyNumberFormat="1" applyFont="1" applyFill="1" applyBorder="1" applyAlignment="1">
      <alignment/>
      <protection/>
    </xf>
    <xf numFmtId="38" fontId="0" fillId="38" borderId="10" xfId="42" applyNumberFormat="1" applyFont="1" applyFill="1" applyBorder="1" applyAlignment="1">
      <alignment/>
    </xf>
    <xf numFmtId="38" fontId="4" fillId="0" borderId="10" xfId="57" applyNumberFormat="1" applyFont="1" applyBorder="1" applyAlignment="1">
      <alignment/>
      <protection/>
    </xf>
    <xf numFmtId="38" fontId="4" fillId="0" borderId="10" xfId="57" applyNumberFormat="1" applyFont="1" applyFill="1" applyBorder="1" applyAlignment="1">
      <alignment/>
      <protection/>
    </xf>
    <xf numFmtId="38" fontId="4" fillId="33" borderId="10" xfId="57" applyNumberFormat="1" applyFont="1" applyFill="1" applyBorder="1" applyAlignment="1">
      <alignment/>
      <protection/>
    </xf>
    <xf numFmtId="165" fontId="4" fillId="34" borderId="10" xfId="60" applyNumberFormat="1" applyFont="1" applyFill="1" applyBorder="1" applyAlignment="1">
      <alignment/>
    </xf>
    <xf numFmtId="41" fontId="0" fillId="0" borderId="0" xfId="0" applyNumberFormat="1" applyFont="1" applyAlignment="1">
      <alignment/>
    </xf>
    <xf numFmtId="41" fontId="0" fillId="0" borderId="10" xfId="0" applyNumberFormat="1" applyFont="1" applyBorder="1" applyAlignment="1">
      <alignment/>
    </xf>
    <xf numFmtId="41" fontId="4" fillId="0" borderId="10" xfId="57" applyNumberFormat="1" applyFont="1" applyFill="1" applyBorder="1" applyAlignment="1">
      <alignment wrapText="1"/>
      <protection/>
    </xf>
    <xf numFmtId="41" fontId="0" fillId="0" borderId="10" xfId="0" applyNumberFormat="1" applyFont="1" applyBorder="1" applyAlignment="1">
      <alignment/>
    </xf>
    <xf numFmtId="0" fontId="0" fillId="0" borderId="0" xfId="0" applyAlignment="1" quotePrefix="1">
      <alignment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4" fillId="38" borderId="13" xfId="57" applyFont="1" applyFill="1" applyBorder="1" applyAlignment="1">
      <alignment horizontal="center"/>
      <protection/>
    </xf>
    <xf numFmtId="0" fontId="4" fillId="38" borderId="14" xfId="57" applyFont="1" applyFill="1" applyBorder="1" applyAlignment="1">
      <alignment horizontal="center"/>
      <protection/>
    </xf>
    <xf numFmtId="0" fontId="4" fillId="38" borderId="11" xfId="57" applyFont="1" applyFill="1" applyBorder="1" applyAlignment="1">
      <alignment horizontal="center"/>
      <protection/>
    </xf>
    <xf numFmtId="0" fontId="4" fillId="34" borderId="13" xfId="57" applyFont="1" applyFill="1" applyBorder="1" applyAlignment="1">
      <alignment horizontal="center"/>
      <protection/>
    </xf>
    <xf numFmtId="0" fontId="4" fillId="34" borderId="14" xfId="57" applyFont="1" applyFill="1" applyBorder="1" applyAlignment="1">
      <alignment horizontal="center"/>
      <protection/>
    </xf>
    <xf numFmtId="0" fontId="4" fillId="34" borderId="11" xfId="57" applyFont="1" applyFill="1" applyBorder="1" applyAlignment="1">
      <alignment horizontal="center"/>
      <protection/>
    </xf>
    <xf numFmtId="0" fontId="4" fillId="35" borderId="13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0" fontId="4" fillId="35" borderId="11" xfId="57" applyFont="1" applyFill="1" applyBorder="1" applyAlignment="1">
      <alignment horizontal="center"/>
      <protection/>
    </xf>
    <xf numFmtId="0" fontId="4" fillId="36" borderId="13" xfId="57" applyFont="1" applyFill="1" applyBorder="1" applyAlignment="1">
      <alignment horizontal="center"/>
      <protection/>
    </xf>
    <xf numFmtId="0" fontId="4" fillId="36" borderId="14" xfId="57" applyFont="1" applyFill="1" applyBorder="1" applyAlignment="1">
      <alignment horizontal="center"/>
      <protection/>
    </xf>
    <xf numFmtId="0" fontId="4" fillId="37" borderId="13" xfId="57" applyFont="1" applyFill="1" applyBorder="1" applyAlignment="1">
      <alignment horizontal="center"/>
      <protection/>
    </xf>
    <xf numFmtId="0" fontId="4" fillId="37" borderId="14" xfId="57" applyFont="1" applyFill="1" applyBorder="1" applyAlignment="1">
      <alignment horizontal="center"/>
      <protection/>
    </xf>
    <xf numFmtId="0" fontId="4" fillId="36" borderId="11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pane xSplit="1" topLeftCell="D1" activePane="topRight" state="frozen"/>
      <selection pane="topLeft" activeCell="A1" sqref="A1"/>
      <selection pane="topRight" activeCell="T4" sqref="T4"/>
    </sheetView>
  </sheetViews>
  <sheetFormatPr defaultColWidth="9.140625" defaultRowHeight="12.75"/>
  <cols>
    <col min="2" max="2" width="9.00390625" style="0" customWidth="1"/>
    <col min="3" max="3" width="9.57421875" style="0" customWidth="1"/>
    <col min="4" max="4" width="8.7109375" style="0" customWidth="1"/>
    <col min="7" max="7" width="8.7109375" style="0" customWidth="1"/>
    <col min="9" max="9" width="8.140625" style="0" customWidth="1"/>
    <col min="10" max="10" width="9.00390625" style="0" customWidth="1"/>
    <col min="11" max="11" width="8.57421875" style="0" customWidth="1"/>
    <col min="13" max="13" width="8.140625" style="0" customWidth="1"/>
    <col min="14" max="14" width="9.00390625" style="0" customWidth="1"/>
    <col min="15" max="15" width="8.57421875" style="0" customWidth="1"/>
    <col min="17" max="17" width="8.28125" style="0" customWidth="1"/>
    <col min="18" max="18" width="9.00390625" style="0" customWidth="1"/>
    <col min="19" max="19" width="8.8515625" style="0" customWidth="1"/>
    <col min="21" max="21" width="8.140625" style="0" customWidth="1"/>
  </cols>
  <sheetData>
    <row r="1" spans="1:25" ht="12.7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</row>
    <row r="2" spans="1:25" ht="12.75">
      <c r="A2" s="2"/>
      <c r="B2" s="2"/>
      <c r="C2" s="2"/>
      <c r="D2" s="2"/>
      <c r="E2" s="3"/>
      <c r="F2" s="3"/>
      <c r="G2" s="66" t="s">
        <v>24</v>
      </c>
      <c r="H2" s="67"/>
      <c r="I2" s="67"/>
      <c r="J2" s="68"/>
      <c r="K2" s="69" t="s">
        <v>25</v>
      </c>
      <c r="L2" s="70"/>
      <c r="M2" s="70"/>
      <c r="N2" s="71"/>
      <c r="O2" s="72" t="s">
        <v>26</v>
      </c>
      <c r="P2" s="73"/>
      <c r="Q2" s="73"/>
      <c r="R2" s="76"/>
      <c r="S2" s="74" t="s">
        <v>27</v>
      </c>
      <c r="T2" s="75"/>
      <c r="U2" s="75"/>
      <c r="V2" s="75"/>
      <c r="W2" s="63" t="s">
        <v>4</v>
      </c>
      <c r="X2" s="64"/>
      <c r="Y2" s="65"/>
    </row>
    <row r="3" spans="1:25" ht="12.75">
      <c r="A3" s="2"/>
      <c r="B3" s="2"/>
      <c r="C3" s="2"/>
      <c r="D3" s="2"/>
      <c r="E3" s="4"/>
      <c r="F3" s="4"/>
      <c r="G3" s="66" t="s">
        <v>5</v>
      </c>
      <c r="H3" s="67"/>
      <c r="I3" s="67"/>
      <c r="J3" s="68"/>
      <c r="K3" s="69" t="s">
        <v>5</v>
      </c>
      <c r="L3" s="70"/>
      <c r="M3" s="70"/>
      <c r="N3" s="71"/>
      <c r="O3" s="72" t="s">
        <v>5</v>
      </c>
      <c r="P3" s="73"/>
      <c r="Q3" s="73"/>
      <c r="R3" s="73"/>
      <c r="S3" s="74" t="s">
        <v>5</v>
      </c>
      <c r="T3" s="75"/>
      <c r="U3" s="75"/>
      <c r="V3" s="75"/>
      <c r="W3" s="63" t="s">
        <v>1</v>
      </c>
      <c r="X3" s="64"/>
      <c r="Y3" s="65"/>
    </row>
    <row r="4" spans="1:25" ht="63.75">
      <c r="A4" s="5" t="s">
        <v>6</v>
      </c>
      <c r="B4" s="6" t="s">
        <v>7</v>
      </c>
      <c r="C4" s="6" t="s">
        <v>8</v>
      </c>
      <c r="D4" s="6" t="s">
        <v>9</v>
      </c>
      <c r="E4" s="7" t="s">
        <v>28</v>
      </c>
      <c r="F4" s="8" t="s">
        <v>29</v>
      </c>
      <c r="G4" s="9" t="s">
        <v>3</v>
      </c>
      <c r="H4" s="10" t="s">
        <v>30</v>
      </c>
      <c r="I4" s="11" t="s">
        <v>10</v>
      </c>
      <c r="J4" s="12" t="s">
        <v>11</v>
      </c>
      <c r="K4" s="9" t="s">
        <v>3</v>
      </c>
      <c r="L4" s="10" t="s">
        <v>31</v>
      </c>
      <c r="M4" s="11" t="s">
        <v>10</v>
      </c>
      <c r="N4" s="13" t="s">
        <v>11</v>
      </c>
      <c r="O4" s="9" t="s">
        <v>3</v>
      </c>
      <c r="P4" s="10" t="s">
        <v>32</v>
      </c>
      <c r="Q4" s="11" t="s">
        <v>10</v>
      </c>
      <c r="R4" s="14" t="s">
        <v>11</v>
      </c>
      <c r="S4" s="9" t="s">
        <v>3</v>
      </c>
      <c r="T4" s="11" t="s">
        <v>33</v>
      </c>
      <c r="U4" s="15" t="s">
        <v>10</v>
      </c>
      <c r="V4" s="16" t="s">
        <v>11</v>
      </c>
      <c r="W4" s="17" t="s">
        <v>12</v>
      </c>
      <c r="X4" s="18" t="s">
        <v>13</v>
      </c>
      <c r="Y4" s="19" t="s">
        <v>14</v>
      </c>
    </row>
    <row r="5" spans="1:25" ht="12.75">
      <c r="A5" s="5"/>
      <c r="B5" s="20"/>
      <c r="C5" s="20"/>
      <c r="D5" s="20"/>
      <c r="E5" s="21"/>
      <c r="F5" s="22"/>
      <c r="G5" s="23"/>
      <c r="H5" s="24"/>
      <c r="I5" s="25"/>
      <c r="J5" s="26"/>
      <c r="K5" s="25"/>
      <c r="L5" s="25"/>
      <c r="M5" s="58"/>
      <c r="N5" s="27"/>
      <c r="O5" s="25"/>
      <c r="P5" s="28" t="s">
        <v>15</v>
      </c>
      <c r="Q5" s="25"/>
      <c r="R5" s="29"/>
      <c r="S5" s="25"/>
      <c r="T5" s="30"/>
      <c r="U5" s="25"/>
      <c r="V5" s="31"/>
      <c r="W5" s="32"/>
      <c r="X5" s="33"/>
      <c r="Y5" s="34"/>
    </row>
    <row r="6" spans="1:25" ht="12.75">
      <c r="A6" s="35" t="s">
        <v>16</v>
      </c>
      <c r="B6" s="36">
        <v>3512.53</v>
      </c>
      <c r="C6" s="36">
        <v>3615.7</v>
      </c>
      <c r="D6" s="36">
        <v>3583</v>
      </c>
      <c r="E6" s="36">
        <v>3725.91</v>
      </c>
      <c r="F6" s="37">
        <v>3671</v>
      </c>
      <c r="G6" s="36">
        <v>1024</v>
      </c>
      <c r="H6" s="38">
        <v>1002.77</v>
      </c>
      <c r="I6" s="38">
        <f aca="true" t="shared" si="0" ref="I6:I12">H6-G6</f>
        <v>-21.230000000000018</v>
      </c>
      <c r="J6" s="39">
        <f aca="true" t="shared" si="1" ref="J6:J12">H6/G6</f>
        <v>0.979267578125</v>
      </c>
      <c r="K6" s="38">
        <v>3615</v>
      </c>
      <c r="L6" s="59">
        <v>3733.68</v>
      </c>
      <c r="M6" s="38">
        <f>L6-K6</f>
        <v>118.67999999999984</v>
      </c>
      <c r="N6" s="40">
        <f>L6/K6</f>
        <v>1.0328298755186722</v>
      </c>
      <c r="O6" s="38">
        <v>3275</v>
      </c>
      <c r="P6" s="62">
        <v>3439.17</v>
      </c>
      <c r="Q6" s="38">
        <f>P6-O6</f>
        <v>164.17000000000007</v>
      </c>
      <c r="R6" s="42">
        <f>P6/O6</f>
        <v>1.0501282442748092</v>
      </c>
      <c r="S6" s="38">
        <v>3100</v>
      </c>
      <c r="T6" s="41">
        <v>3529.13</v>
      </c>
      <c r="U6" s="38">
        <f>T6-S6</f>
        <v>429.1300000000001</v>
      </c>
      <c r="V6" s="43">
        <f>T6/S6</f>
        <v>1.1384290322580646</v>
      </c>
      <c r="W6" s="44">
        <f>SUM(H6,L6,P6,T6)/3</f>
        <v>3901.5833333333335</v>
      </c>
      <c r="X6" s="44">
        <f>+W6-F6</f>
        <v>230.58333333333348</v>
      </c>
      <c r="Y6" s="45">
        <f aca="true" t="shared" si="2" ref="Y6:Y11">+W6/F6</f>
        <v>1.0628121311177698</v>
      </c>
    </row>
    <row r="7" spans="1:25" ht="12.75">
      <c r="A7" s="35" t="s">
        <v>17</v>
      </c>
      <c r="B7" s="36">
        <v>2470.346666666667</v>
      </c>
      <c r="C7" s="36">
        <v>2533</v>
      </c>
      <c r="D7" s="36">
        <v>2509.1233333333334</v>
      </c>
      <c r="E7" s="36">
        <v>2590.7566666666667</v>
      </c>
      <c r="F7" s="37">
        <v>2568</v>
      </c>
      <c r="G7" s="36">
        <v>1232</v>
      </c>
      <c r="H7" s="38">
        <v>1255.05</v>
      </c>
      <c r="I7" s="38">
        <f t="shared" si="0"/>
        <v>23.049999999999955</v>
      </c>
      <c r="J7" s="39">
        <f t="shared" si="1"/>
        <v>1.0187094155844156</v>
      </c>
      <c r="K7" s="38">
        <v>2233</v>
      </c>
      <c r="L7" s="56">
        <v>2194.85</v>
      </c>
      <c r="M7" s="38">
        <f aca="true" t="shared" si="3" ref="M7:M12">L7-K7</f>
        <v>-38.15000000000009</v>
      </c>
      <c r="N7" s="40">
        <f aca="true" t="shared" si="4" ref="N7:N12">L7/K7</f>
        <v>0.9829153605015674</v>
      </c>
      <c r="O7" s="38">
        <v>2105</v>
      </c>
      <c r="P7" s="62">
        <v>2205.37</v>
      </c>
      <c r="Q7" s="38">
        <f aca="true" t="shared" si="5" ref="Q7:Q12">P7-O7</f>
        <v>100.36999999999989</v>
      </c>
      <c r="R7" s="42">
        <f aca="true" t="shared" si="6" ref="R7:R12">P7/O7</f>
        <v>1.0476817102137768</v>
      </c>
      <c r="S7" s="38">
        <v>2134</v>
      </c>
      <c r="T7" s="41">
        <v>2172.02</v>
      </c>
      <c r="U7" s="38">
        <f aca="true" t="shared" si="7" ref="U7:U12">T7-S7</f>
        <v>38.01999999999998</v>
      </c>
      <c r="V7" s="43">
        <f aca="true" t="shared" si="8" ref="V7:V12">T7/S7</f>
        <v>1.0178163074039364</v>
      </c>
      <c r="W7" s="44">
        <f aca="true" t="shared" si="9" ref="W7:W13">SUM(H7,L7,P7,T7)/3</f>
        <v>2609.0966666666664</v>
      </c>
      <c r="X7" s="44">
        <f aca="true" t="shared" si="10" ref="X7:X12">+W7-F7</f>
        <v>41.09666666666635</v>
      </c>
      <c r="Y7" s="45">
        <f t="shared" si="2"/>
        <v>1.016003374870197</v>
      </c>
    </row>
    <row r="8" spans="1:25" ht="12.75">
      <c r="A8" s="35" t="s">
        <v>0</v>
      </c>
      <c r="B8" s="36">
        <v>1612.44</v>
      </c>
      <c r="C8" s="36">
        <v>1844.3</v>
      </c>
      <c r="D8" s="36">
        <v>1924.9766666666667</v>
      </c>
      <c r="E8" s="36">
        <v>1876.14</v>
      </c>
      <c r="F8" s="37">
        <v>1811</v>
      </c>
      <c r="G8" s="36">
        <v>634</v>
      </c>
      <c r="H8" s="38">
        <v>671.02</v>
      </c>
      <c r="I8" s="38">
        <f t="shared" si="0"/>
        <v>37.01999999999998</v>
      </c>
      <c r="J8" s="39">
        <f t="shared" si="1"/>
        <v>1.058391167192429</v>
      </c>
      <c r="K8" s="38">
        <v>1629</v>
      </c>
      <c r="L8" s="57">
        <v>1540.55</v>
      </c>
      <c r="M8" s="38">
        <f t="shared" si="3"/>
        <v>-88.45000000000005</v>
      </c>
      <c r="N8" s="40">
        <f t="shared" si="4"/>
        <v>0.9457028852056476</v>
      </c>
      <c r="O8" s="38">
        <v>1607</v>
      </c>
      <c r="P8" s="62">
        <v>1605.23</v>
      </c>
      <c r="Q8" s="38">
        <f t="shared" si="5"/>
        <v>-1.7699999999999818</v>
      </c>
      <c r="R8" s="42">
        <f t="shared" si="6"/>
        <v>0.9988985687616677</v>
      </c>
      <c r="S8" s="38">
        <v>1563</v>
      </c>
      <c r="T8" s="41">
        <v>1578.63</v>
      </c>
      <c r="U8" s="38">
        <f t="shared" si="7"/>
        <v>15.63000000000011</v>
      </c>
      <c r="V8" s="43">
        <f t="shared" si="8"/>
        <v>1.01</v>
      </c>
      <c r="W8" s="44">
        <f>SUM(H8,L8,P8,T8)/3</f>
        <v>1798.4766666666667</v>
      </c>
      <c r="X8" s="44">
        <f t="shared" si="10"/>
        <v>-12.523333333333312</v>
      </c>
      <c r="Y8" s="45">
        <f t="shared" si="2"/>
        <v>0.9930848518314007</v>
      </c>
    </row>
    <row r="9" spans="1:25" ht="12.75">
      <c r="A9" s="35" t="s">
        <v>2</v>
      </c>
      <c r="B9" s="36">
        <v>736.3033333333333</v>
      </c>
      <c r="C9" s="36">
        <v>770.1</v>
      </c>
      <c r="D9" s="36">
        <v>779.27</v>
      </c>
      <c r="E9" s="36">
        <v>874.0066666666667</v>
      </c>
      <c r="F9" s="37">
        <v>874</v>
      </c>
      <c r="G9" s="36">
        <v>352</v>
      </c>
      <c r="H9" s="38">
        <v>395.67</v>
      </c>
      <c r="I9" s="38">
        <f t="shared" si="0"/>
        <v>43.670000000000016</v>
      </c>
      <c r="J9" s="39">
        <f t="shared" si="1"/>
        <v>1.1240625</v>
      </c>
      <c r="K9" s="38">
        <v>784</v>
      </c>
      <c r="L9" s="57">
        <v>844.7</v>
      </c>
      <c r="M9" s="38">
        <f t="shared" si="3"/>
        <v>60.700000000000045</v>
      </c>
      <c r="N9" s="40">
        <f t="shared" si="4"/>
        <v>1.0774234693877551</v>
      </c>
      <c r="O9" s="38">
        <v>740</v>
      </c>
      <c r="P9" s="62">
        <v>831.77</v>
      </c>
      <c r="Q9" s="38">
        <f t="shared" si="5"/>
        <v>91.76999999999998</v>
      </c>
      <c r="R9" s="42">
        <f t="shared" si="6"/>
        <v>1.1240135135135134</v>
      </c>
      <c r="S9" s="38">
        <v>747</v>
      </c>
      <c r="T9" s="41">
        <v>803</v>
      </c>
      <c r="U9" s="38">
        <f t="shared" si="7"/>
        <v>56</v>
      </c>
      <c r="V9" s="43">
        <f t="shared" si="8"/>
        <v>1.0749665327978581</v>
      </c>
      <c r="W9" s="44">
        <f t="shared" si="9"/>
        <v>958.3800000000001</v>
      </c>
      <c r="X9" s="44">
        <f t="shared" si="10"/>
        <v>84.38000000000011</v>
      </c>
      <c r="Y9" s="45">
        <f t="shared" si="2"/>
        <v>1.0965446224256294</v>
      </c>
    </row>
    <row r="10" spans="1:25" ht="12.75">
      <c r="A10" s="35" t="s">
        <v>18</v>
      </c>
      <c r="B10" s="36">
        <v>2777.85</v>
      </c>
      <c r="C10" s="36">
        <v>2918.3</v>
      </c>
      <c r="D10" s="36">
        <v>3076.156666666667</v>
      </c>
      <c r="E10" s="36">
        <v>3230.2</v>
      </c>
      <c r="F10" s="37">
        <v>3230</v>
      </c>
      <c r="G10" s="36">
        <v>1150</v>
      </c>
      <c r="H10" s="38">
        <v>1211.33</v>
      </c>
      <c r="I10" s="38">
        <f t="shared" si="0"/>
        <v>61.32999999999993</v>
      </c>
      <c r="J10" s="39">
        <f t="shared" si="1"/>
        <v>1.0533304347826087</v>
      </c>
      <c r="K10" s="38">
        <v>2850</v>
      </c>
      <c r="L10" s="57">
        <v>2782.97</v>
      </c>
      <c r="M10" s="38">
        <f t="shared" si="3"/>
        <v>-67.0300000000002</v>
      </c>
      <c r="N10" s="40">
        <f t="shared" si="4"/>
        <v>0.976480701754386</v>
      </c>
      <c r="O10" s="38">
        <v>2835</v>
      </c>
      <c r="P10" s="62">
        <v>2791.88</v>
      </c>
      <c r="Q10" s="38">
        <f t="shared" si="5"/>
        <v>-43.11999999999989</v>
      </c>
      <c r="R10" s="42">
        <f t="shared" si="6"/>
        <v>0.9847901234567902</v>
      </c>
      <c r="S10" s="38">
        <v>2855</v>
      </c>
      <c r="T10" s="41">
        <v>2854.48</v>
      </c>
      <c r="U10" s="38">
        <f t="shared" si="7"/>
        <v>-0.5199999999999818</v>
      </c>
      <c r="V10" s="43">
        <f t="shared" si="8"/>
        <v>0.9998178633975482</v>
      </c>
      <c r="W10" s="44">
        <f t="shared" si="9"/>
        <v>3213.5533333333333</v>
      </c>
      <c r="X10" s="44">
        <f t="shared" si="10"/>
        <v>-16.446666666666715</v>
      </c>
      <c r="Y10" s="45">
        <f t="shared" si="2"/>
        <v>0.9949081527347781</v>
      </c>
    </row>
    <row r="11" spans="1:25" ht="12.75">
      <c r="A11" s="35" t="s">
        <v>19</v>
      </c>
      <c r="B11" s="36">
        <v>5248.423333333333</v>
      </c>
      <c r="C11" s="36">
        <v>5351.6</v>
      </c>
      <c r="D11" s="36">
        <v>5518.763333333333</v>
      </c>
      <c r="E11" s="36">
        <v>5696.096666666667</v>
      </c>
      <c r="F11" s="37">
        <v>5553</v>
      </c>
      <c r="G11" s="36">
        <v>1910</v>
      </c>
      <c r="H11" s="38">
        <v>2002.25</v>
      </c>
      <c r="I11" s="38">
        <f t="shared" si="0"/>
        <v>92.25</v>
      </c>
      <c r="J11" s="39">
        <f t="shared" si="1"/>
        <v>1.0482984293193718</v>
      </c>
      <c r="K11" s="38">
        <v>5350</v>
      </c>
      <c r="L11" s="57">
        <v>5247.74</v>
      </c>
      <c r="M11" s="38">
        <f t="shared" si="3"/>
        <v>-102.26000000000022</v>
      </c>
      <c r="N11" s="40">
        <f t="shared" si="4"/>
        <v>0.9808859813084112</v>
      </c>
      <c r="O11" s="38">
        <v>4700</v>
      </c>
      <c r="P11" s="62">
        <v>4925.74</v>
      </c>
      <c r="Q11" s="38">
        <f t="shared" si="5"/>
        <v>225.73999999999978</v>
      </c>
      <c r="R11" s="42">
        <f t="shared" si="6"/>
        <v>1.0480297872340425</v>
      </c>
      <c r="S11" s="38">
        <v>4700</v>
      </c>
      <c r="T11" s="41">
        <v>4784.91</v>
      </c>
      <c r="U11" s="38">
        <f t="shared" si="7"/>
        <v>84.90999999999985</v>
      </c>
      <c r="V11" s="43">
        <f t="shared" si="8"/>
        <v>1.0180659574468085</v>
      </c>
      <c r="W11" s="44">
        <f>SUM(H11,L11,P11,T11)/3</f>
        <v>5653.546666666666</v>
      </c>
      <c r="X11" s="44">
        <f t="shared" si="10"/>
        <v>100.54666666666617</v>
      </c>
      <c r="Y11" s="45">
        <f t="shared" si="2"/>
        <v>1.0181067290953838</v>
      </c>
    </row>
    <row r="12" spans="1:25" ht="12.75">
      <c r="A12" s="35" t="s">
        <v>20</v>
      </c>
      <c r="B12" s="36">
        <v>94.28666666666668</v>
      </c>
      <c r="C12" s="36">
        <v>95.3</v>
      </c>
      <c r="D12" s="36">
        <v>101.1</v>
      </c>
      <c r="E12" s="36">
        <v>91.88333333333333</v>
      </c>
      <c r="F12" s="37">
        <v>101</v>
      </c>
      <c r="G12" s="36">
        <v>39</v>
      </c>
      <c r="H12" s="38">
        <v>35.2</v>
      </c>
      <c r="I12" s="38">
        <f t="shared" si="0"/>
        <v>-3.799999999999997</v>
      </c>
      <c r="J12" s="39">
        <f t="shared" si="1"/>
        <v>0.9025641025641027</v>
      </c>
      <c r="K12" s="38">
        <v>109</v>
      </c>
      <c r="L12" s="57">
        <v>135.53</v>
      </c>
      <c r="M12" s="38">
        <f t="shared" si="3"/>
        <v>26.53</v>
      </c>
      <c r="N12" s="40">
        <f t="shared" si="4"/>
        <v>1.243394495412844</v>
      </c>
      <c r="O12" s="38">
        <v>86</v>
      </c>
      <c r="P12" s="62">
        <v>72.77</v>
      </c>
      <c r="Q12" s="38">
        <f t="shared" si="5"/>
        <v>-13.230000000000004</v>
      </c>
      <c r="R12" s="42">
        <f t="shared" si="6"/>
        <v>0.8461627906976744</v>
      </c>
      <c r="S12" s="38">
        <v>70</v>
      </c>
      <c r="T12" s="41">
        <v>76.47</v>
      </c>
      <c r="U12" s="38">
        <f t="shared" si="7"/>
        <v>6.469999999999999</v>
      </c>
      <c r="V12" s="43">
        <f t="shared" si="8"/>
        <v>1.0924285714285713</v>
      </c>
      <c r="W12" s="44">
        <f t="shared" si="9"/>
        <v>106.65666666666668</v>
      </c>
      <c r="X12" s="44">
        <f t="shared" si="10"/>
        <v>5.6566666666666805</v>
      </c>
      <c r="Y12" s="45">
        <f>+W12/F12</f>
        <v>1.0560066006600661</v>
      </c>
    </row>
    <row r="13" spans="1:25" ht="12.75">
      <c r="A13" s="41" t="s">
        <v>21</v>
      </c>
      <c r="B13" s="41">
        <v>-8</v>
      </c>
      <c r="C13" s="41"/>
      <c r="D13" s="41">
        <v>19</v>
      </c>
      <c r="E13" s="38">
        <v>0</v>
      </c>
      <c r="F13" s="46"/>
      <c r="G13" s="38"/>
      <c r="H13" s="38"/>
      <c r="I13" s="38"/>
      <c r="J13" s="47"/>
      <c r="K13" s="38"/>
      <c r="L13" s="38"/>
      <c r="M13" s="38"/>
      <c r="N13" s="48"/>
      <c r="O13" s="38"/>
      <c r="P13" s="38"/>
      <c r="Q13" s="38"/>
      <c r="R13" s="49"/>
      <c r="S13" s="38"/>
      <c r="T13" s="36"/>
      <c r="U13" s="38"/>
      <c r="V13" s="50"/>
      <c r="W13" s="44">
        <f t="shared" si="9"/>
        <v>0</v>
      </c>
      <c r="X13" s="44">
        <f>+W13-F13</f>
        <v>0</v>
      </c>
      <c r="Y13" s="45"/>
    </row>
    <row r="14" spans="1:25" ht="12.75">
      <c r="A14" s="41"/>
      <c r="B14" s="41"/>
      <c r="C14" s="41"/>
      <c r="D14" s="41"/>
      <c r="E14" s="38"/>
      <c r="F14" s="46"/>
      <c r="G14" s="38"/>
      <c r="H14" s="38"/>
      <c r="I14" s="38"/>
      <c r="J14" s="47"/>
      <c r="K14" s="38"/>
      <c r="L14" s="38"/>
      <c r="M14" s="38"/>
      <c r="N14" s="48"/>
      <c r="O14" s="38"/>
      <c r="P14" s="38"/>
      <c r="Q14" s="38"/>
      <c r="R14" s="49"/>
      <c r="S14" s="38"/>
      <c r="T14" s="36"/>
      <c r="U14" s="38"/>
      <c r="V14" s="50"/>
      <c r="W14" s="51"/>
      <c r="X14" s="44"/>
      <c r="Y14" s="45"/>
    </row>
    <row r="15" spans="1:25" ht="12.75">
      <c r="A15" s="5" t="s">
        <v>22</v>
      </c>
      <c r="B15" s="52">
        <v>16444.18</v>
      </c>
      <c r="C15" s="52">
        <v>17128.3</v>
      </c>
      <c r="D15" s="53">
        <v>17511.39</v>
      </c>
      <c r="E15" s="53">
        <v>18084.993333333332</v>
      </c>
      <c r="F15" s="54">
        <v>17809</v>
      </c>
      <c r="G15" s="53">
        <f>SUM(G6:G12)</f>
        <v>6341</v>
      </c>
      <c r="H15" s="53">
        <f>SUM(H6:H12)</f>
        <v>6573.29</v>
      </c>
      <c r="I15" s="52">
        <f>H15-G15</f>
        <v>232.28999999999996</v>
      </c>
      <c r="J15" s="55">
        <f>H15/G15</f>
        <v>1.0366330231824634</v>
      </c>
      <c r="K15" s="53">
        <f>SUM(K6:K12)</f>
        <v>16570</v>
      </c>
      <c r="L15" s="53">
        <f>SUM(L6:L12)</f>
        <v>16480.02</v>
      </c>
      <c r="M15" s="38">
        <f>L15-K15</f>
        <v>-89.97999999999956</v>
      </c>
      <c r="N15" s="40">
        <f>L15/K15</f>
        <v>0.9945697042848521</v>
      </c>
      <c r="O15" s="53">
        <f>SUM(O6:O12)</f>
        <v>15348</v>
      </c>
      <c r="P15" s="53">
        <f>SUM(P6:P12)</f>
        <v>15871.930000000002</v>
      </c>
      <c r="Q15" s="38">
        <f>P15-O15</f>
        <v>523.9300000000021</v>
      </c>
      <c r="R15" s="42">
        <f>P15/O15</f>
        <v>1.0341366953348972</v>
      </c>
      <c r="S15" s="53">
        <f>SUM(S6:S12)</f>
        <v>15169</v>
      </c>
      <c r="T15" s="53">
        <f>SUM(T6:T12)</f>
        <v>15798.64</v>
      </c>
      <c r="U15" s="52">
        <f>T15-S15</f>
        <v>629.6399999999994</v>
      </c>
      <c r="V15" s="43">
        <f>T15/S15</f>
        <v>1.0415083393763596</v>
      </c>
      <c r="W15" s="44">
        <f>SUM(H15,L15,P15,T15)/3</f>
        <v>18241.293333333335</v>
      </c>
      <c r="X15" s="44">
        <f>+W15-F15</f>
        <v>432.2933333333349</v>
      </c>
      <c r="Y15" s="45">
        <f>+W15/F15</f>
        <v>1.0242738690175381</v>
      </c>
    </row>
    <row r="17" spans="2:6" ht="12.75">
      <c r="B17" s="61"/>
      <c r="C17" s="61"/>
      <c r="D17" s="61"/>
      <c r="E17" s="61"/>
      <c r="F17" s="61"/>
    </row>
    <row r="18" spans="7:19" ht="12.75">
      <c r="G18" s="61"/>
      <c r="K18" s="61"/>
      <c r="O18" s="61"/>
      <c r="S18" s="61"/>
    </row>
    <row r="19" ht="12.75">
      <c r="Q19" s="60" t="s">
        <v>23</v>
      </c>
    </row>
  </sheetData>
  <sheetProtection/>
  <mergeCells count="10">
    <mergeCell ref="W2:Y2"/>
    <mergeCell ref="G3:J3"/>
    <mergeCell ref="K3:N3"/>
    <mergeCell ref="O3:R3"/>
    <mergeCell ref="S3:V3"/>
    <mergeCell ref="W3:Y3"/>
    <mergeCell ref="G2:J2"/>
    <mergeCell ref="K2:N2"/>
    <mergeCell ref="O2:R2"/>
    <mergeCell ref="S2:V2"/>
  </mergeCells>
  <printOptions/>
  <pageMargins left="0.75" right="0.6" top="1.51" bottom="1" header="0.79" footer="0.5"/>
  <pageSetup horizontalDpi="600" verticalDpi="600" orientation="landscape" r:id="rId1"/>
  <headerFooter alignWithMargins="0">
    <oddHeader>&amp;C&amp;"Arial,Bold"&amp;12 08/09 QUARTERLY FTES</oddHeader>
    <oddFooter>&amp;L&amp;F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L.A.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IMEDINA</dc:creator>
  <cp:keywords/>
  <dc:description/>
  <cp:lastModifiedBy>PDwight</cp:lastModifiedBy>
  <cp:lastPrinted>2009-04-20T15:29:34Z</cp:lastPrinted>
  <dcterms:created xsi:type="dcterms:W3CDTF">2007-07-27T17:39:17Z</dcterms:created>
  <dcterms:modified xsi:type="dcterms:W3CDTF">2010-11-08T22:56:44Z</dcterms:modified>
  <cp:category/>
  <cp:version/>
  <cp:contentType/>
  <cp:contentStatus/>
</cp:coreProperties>
</file>