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ork\2018_19\"/>
    </mc:Choice>
  </mc:AlternateContent>
  <bookViews>
    <workbookView xWindow="0" yWindow="0" windowWidth="28800" windowHeight="12000"/>
  </bookViews>
  <sheets>
    <sheet name="Fall 2018" sheetId="1" r:id="rId1"/>
    <sheet name="Spring 20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2" l="1"/>
  <c r="N60" i="2"/>
  <c r="N61" i="2" s="1"/>
  <c r="M60" i="2"/>
  <c r="M61" i="2" s="1"/>
  <c r="K60" i="2"/>
  <c r="K61" i="2" s="1"/>
  <c r="J60" i="2"/>
  <c r="J61" i="2" s="1"/>
  <c r="L61" i="2" s="1"/>
  <c r="H60" i="2"/>
  <c r="H61" i="2" s="1"/>
  <c r="G60" i="2"/>
  <c r="I60" i="2" s="1"/>
  <c r="R59" i="2"/>
  <c r="Q59" i="2"/>
  <c r="P59" i="2"/>
  <c r="O59" i="2"/>
  <c r="R58" i="2"/>
  <c r="Q58" i="2"/>
  <c r="P58" i="2"/>
  <c r="L58" i="2"/>
  <c r="I58" i="2"/>
  <c r="Q57" i="2"/>
  <c r="Q60" i="2" s="1"/>
  <c r="P57" i="2"/>
  <c r="R57" i="2" s="1"/>
  <c r="O57" i="2"/>
  <c r="L57" i="2"/>
  <c r="N56" i="2"/>
  <c r="M56" i="2"/>
  <c r="O56" i="2" s="1"/>
  <c r="K56" i="2"/>
  <c r="J56" i="2"/>
  <c r="L56" i="2" s="1"/>
  <c r="I56" i="2"/>
  <c r="H56" i="2"/>
  <c r="G56" i="2"/>
  <c r="Q55" i="2"/>
  <c r="P55" i="2"/>
  <c r="R55" i="2" s="1"/>
  <c r="O55" i="2"/>
  <c r="L55" i="2"/>
  <c r="I55" i="2"/>
  <c r="R54" i="2"/>
  <c r="Q54" i="2"/>
  <c r="P54" i="2"/>
  <c r="O54" i="2"/>
  <c r="L54" i="2"/>
  <c r="I54" i="2"/>
  <c r="Q53" i="2"/>
  <c r="P53" i="2"/>
  <c r="R53" i="2" s="1"/>
  <c r="O53" i="2"/>
  <c r="L53" i="2"/>
  <c r="I53" i="2"/>
  <c r="Q52" i="2"/>
  <c r="R52" i="2" s="1"/>
  <c r="P52" i="2"/>
  <c r="O52" i="2"/>
  <c r="L52" i="2"/>
  <c r="I52" i="2"/>
  <c r="Q51" i="2"/>
  <c r="P51" i="2"/>
  <c r="R51" i="2" s="1"/>
  <c r="L51" i="2"/>
  <c r="I51" i="2"/>
  <c r="R50" i="2"/>
  <c r="Q50" i="2"/>
  <c r="P50" i="2"/>
  <c r="L50" i="2"/>
  <c r="I50" i="2"/>
  <c r="Q49" i="2"/>
  <c r="R49" i="2" s="1"/>
  <c r="P49" i="2"/>
  <c r="O49" i="2"/>
  <c r="L49" i="2"/>
  <c r="I49" i="2"/>
  <c r="Q48" i="2"/>
  <c r="P48" i="2"/>
  <c r="R48" i="2" s="1"/>
  <c r="O48" i="2"/>
  <c r="L48" i="2"/>
  <c r="I48" i="2"/>
  <c r="Q47" i="2"/>
  <c r="P47" i="2"/>
  <c r="R47" i="2" s="1"/>
  <c r="O47" i="2"/>
  <c r="L47" i="2"/>
  <c r="I47" i="2"/>
  <c r="Q46" i="2"/>
  <c r="P46" i="2"/>
  <c r="R46" i="2" s="1"/>
  <c r="O46" i="2"/>
  <c r="L46" i="2"/>
  <c r="I46" i="2"/>
  <c r="Q45" i="2"/>
  <c r="P45" i="2"/>
  <c r="R45" i="2" s="1"/>
  <c r="O45" i="2"/>
  <c r="L45" i="2"/>
  <c r="I45" i="2"/>
  <c r="Q44" i="2"/>
  <c r="R44" i="2" s="1"/>
  <c r="P44" i="2"/>
  <c r="O44" i="2"/>
  <c r="L44" i="2"/>
  <c r="I44" i="2"/>
  <c r="Q43" i="2"/>
  <c r="P43" i="2"/>
  <c r="R43" i="2" s="1"/>
  <c r="O43" i="2"/>
  <c r="L43" i="2"/>
  <c r="I43" i="2"/>
  <c r="Q42" i="2"/>
  <c r="R42" i="2" s="1"/>
  <c r="P42" i="2"/>
  <c r="P56" i="2" s="1"/>
  <c r="O42" i="2"/>
  <c r="L42" i="2"/>
  <c r="I42" i="2"/>
  <c r="M41" i="2"/>
  <c r="K41" i="2"/>
  <c r="L41" i="2" s="1"/>
  <c r="J41" i="2"/>
  <c r="H41" i="2"/>
  <c r="G41" i="2"/>
  <c r="I41" i="2" s="1"/>
  <c r="Q40" i="2"/>
  <c r="P40" i="2"/>
  <c r="R40" i="2" s="1"/>
  <c r="O40" i="2"/>
  <c r="L40" i="2"/>
  <c r="Q39" i="2"/>
  <c r="P39" i="2"/>
  <c r="R39" i="2" s="1"/>
  <c r="L39" i="2"/>
  <c r="I39" i="2"/>
  <c r="Q38" i="2"/>
  <c r="R38" i="2" s="1"/>
  <c r="P38" i="2"/>
  <c r="O38" i="2"/>
  <c r="L38" i="2"/>
  <c r="I38" i="2"/>
  <c r="Q37" i="2"/>
  <c r="P37" i="2"/>
  <c r="R37" i="2" s="1"/>
  <c r="O37" i="2"/>
  <c r="L37" i="2"/>
  <c r="I37" i="2"/>
  <c r="Q36" i="2"/>
  <c r="R36" i="2" s="1"/>
  <c r="P36" i="2"/>
  <c r="L36" i="2"/>
  <c r="I36" i="2"/>
  <c r="R35" i="2"/>
  <c r="Q35" i="2"/>
  <c r="P35" i="2"/>
  <c r="O35" i="2"/>
  <c r="L35" i="2"/>
  <c r="I35" i="2"/>
  <c r="P34" i="2"/>
  <c r="N34" i="2"/>
  <c r="N41" i="2" s="1"/>
  <c r="O41" i="2" s="1"/>
  <c r="M34" i="2"/>
  <c r="O34" i="2" s="1"/>
  <c r="L34" i="2"/>
  <c r="I34" i="2"/>
  <c r="Q33" i="2"/>
  <c r="P33" i="2"/>
  <c r="R33" i="2" s="1"/>
  <c r="O33" i="2"/>
  <c r="L33" i="2"/>
  <c r="I33" i="2"/>
  <c r="N32" i="2"/>
  <c r="O32" i="2" s="1"/>
  <c r="M32" i="2"/>
  <c r="K32" i="2"/>
  <c r="J32" i="2"/>
  <c r="L32" i="2" s="1"/>
  <c r="H32" i="2"/>
  <c r="G32" i="2"/>
  <c r="I32" i="2" s="1"/>
  <c r="R31" i="2"/>
  <c r="Q31" i="2"/>
  <c r="P31" i="2"/>
  <c r="O31" i="2"/>
  <c r="L31" i="2"/>
  <c r="I31" i="2"/>
  <c r="Q30" i="2"/>
  <c r="P30" i="2"/>
  <c r="R30" i="2" s="1"/>
  <c r="O30" i="2"/>
  <c r="L30" i="2"/>
  <c r="I30" i="2"/>
  <c r="R29" i="2"/>
  <c r="Q29" i="2"/>
  <c r="P29" i="2"/>
  <c r="P32" i="2" s="1"/>
  <c r="L29" i="2"/>
  <c r="I29" i="2"/>
  <c r="Q28" i="2"/>
  <c r="P28" i="2"/>
  <c r="R28" i="2" s="1"/>
  <c r="O28" i="2"/>
  <c r="L28" i="2"/>
  <c r="I28" i="2"/>
  <c r="Q27" i="2"/>
  <c r="R27" i="2" s="1"/>
  <c r="P27" i="2"/>
  <c r="O27" i="2"/>
  <c r="L27" i="2"/>
  <c r="I27" i="2"/>
  <c r="Q26" i="2"/>
  <c r="Q32" i="2" s="1"/>
  <c r="P26" i="2"/>
  <c r="R26" i="2" s="1"/>
  <c r="O26" i="2"/>
  <c r="L26" i="2"/>
  <c r="I26" i="2"/>
  <c r="N25" i="2"/>
  <c r="M25" i="2"/>
  <c r="O25" i="2" s="1"/>
  <c r="K25" i="2"/>
  <c r="J25" i="2"/>
  <c r="L25" i="2" s="1"/>
  <c r="I25" i="2"/>
  <c r="H25" i="2"/>
  <c r="G25" i="2"/>
  <c r="Q24" i="2"/>
  <c r="Q25" i="2" s="1"/>
  <c r="P24" i="2"/>
  <c r="O24" i="2"/>
  <c r="L24" i="2"/>
  <c r="I24" i="2"/>
  <c r="Q23" i="2"/>
  <c r="P23" i="2"/>
  <c r="R23" i="2" s="1"/>
  <c r="O23" i="2"/>
  <c r="L23" i="2"/>
  <c r="Q22" i="2"/>
  <c r="P22" i="2"/>
  <c r="P25" i="2" s="1"/>
  <c r="O22" i="2"/>
  <c r="L22" i="2"/>
  <c r="I22" i="2"/>
  <c r="N21" i="2"/>
  <c r="O21" i="2" s="1"/>
  <c r="M21" i="2"/>
  <c r="K21" i="2"/>
  <c r="J21" i="2"/>
  <c r="L21" i="2" s="1"/>
  <c r="H21" i="2"/>
  <c r="G21" i="2"/>
  <c r="I21" i="2" s="1"/>
  <c r="R20" i="2"/>
  <c r="Q20" i="2"/>
  <c r="P20" i="2"/>
  <c r="L20" i="2"/>
  <c r="R19" i="2"/>
  <c r="Q19" i="2"/>
  <c r="P19" i="2"/>
  <c r="P21" i="2" s="1"/>
  <c r="O19" i="2"/>
  <c r="L19" i="2"/>
  <c r="Q18" i="2"/>
  <c r="P18" i="2"/>
  <c r="R18" i="2" s="1"/>
  <c r="O18" i="2"/>
  <c r="L18" i="2"/>
  <c r="I18" i="2"/>
  <c r="Q17" i="2"/>
  <c r="R17" i="2" s="1"/>
  <c r="P17" i="2"/>
  <c r="O17" i="2"/>
  <c r="L17" i="2"/>
  <c r="I17" i="2"/>
  <c r="Q16" i="2"/>
  <c r="P16" i="2"/>
  <c r="R16" i="2" s="1"/>
  <c r="O16" i="2"/>
  <c r="L16" i="2"/>
  <c r="I16" i="2"/>
  <c r="Q15" i="2"/>
  <c r="R15" i="2" s="1"/>
  <c r="P15" i="2"/>
  <c r="O15" i="2"/>
  <c r="L15" i="2"/>
  <c r="I15" i="2"/>
  <c r="Q14" i="2"/>
  <c r="Q21" i="2" s="1"/>
  <c r="P14" i="2"/>
  <c r="R14" i="2" s="1"/>
  <c r="O14" i="2"/>
  <c r="L14" i="2"/>
  <c r="I14" i="2"/>
  <c r="N13" i="2"/>
  <c r="M13" i="2"/>
  <c r="O13" i="2" s="1"/>
  <c r="K13" i="2"/>
  <c r="J13" i="2"/>
  <c r="L13" i="2" s="1"/>
  <c r="I13" i="2"/>
  <c r="H13" i="2"/>
  <c r="G13" i="2"/>
  <c r="Q12" i="2"/>
  <c r="R12" i="2" s="1"/>
  <c r="P12" i="2"/>
  <c r="O12" i="2"/>
  <c r="L12" i="2"/>
  <c r="I12" i="2"/>
  <c r="Q11" i="2"/>
  <c r="P11" i="2"/>
  <c r="R11" i="2" s="1"/>
  <c r="O11" i="2"/>
  <c r="L11" i="2"/>
  <c r="I11" i="2"/>
  <c r="Q10" i="2"/>
  <c r="R10" i="2" s="1"/>
  <c r="P10" i="2"/>
  <c r="O10" i="2"/>
  <c r="L10" i="2"/>
  <c r="I10" i="2"/>
  <c r="Q9" i="2"/>
  <c r="P9" i="2"/>
  <c r="R9" i="2" s="1"/>
  <c r="O9" i="2"/>
  <c r="L9" i="2"/>
  <c r="I9" i="2"/>
  <c r="Q8" i="2"/>
  <c r="R8" i="2" s="1"/>
  <c r="P8" i="2"/>
  <c r="O8" i="2"/>
  <c r="L8" i="2"/>
  <c r="I8" i="2"/>
  <c r="Q7" i="2"/>
  <c r="P7" i="2"/>
  <c r="R7" i="2" s="1"/>
  <c r="O7" i="2"/>
  <c r="L7" i="2"/>
  <c r="I7" i="2"/>
  <c r="Q6" i="2"/>
  <c r="R6" i="2" s="1"/>
  <c r="P6" i="2"/>
  <c r="O6" i="2"/>
  <c r="L6" i="2"/>
  <c r="I6" i="2"/>
  <c r="Q5" i="2"/>
  <c r="P5" i="2"/>
  <c r="R5" i="2" s="1"/>
  <c r="O5" i="2"/>
  <c r="L5" i="2"/>
  <c r="I5" i="2"/>
  <c r="Q4" i="2"/>
  <c r="R4" i="2" s="1"/>
  <c r="P4" i="2"/>
  <c r="O4" i="2"/>
  <c r="L4" i="2"/>
  <c r="I4" i="2"/>
  <c r="Q3" i="2"/>
  <c r="P3" i="2"/>
  <c r="P13" i="2" s="1"/>
  <c r="I3" i="2"/>
  <c r="R32" i="2" l="1"/>
  <c r="R21" i="2"/>
  <c r="R25" i="2"/>
  <c r="O61" i="2"/>
  <c r="Q13" i="2"/>
  <c r="R13" i="2" s="1"/>
  <c r="Q56" i="2"/>
  <c r="R56" i="2" s="1"/>
  <c r="G61" i="2"/>
  <c r="I61" i="2" s="1"/>
  <c r="R24" i="2"/>
  <c r="Q34" i="2"/>
  <c r="Q41" i="2" s="1"/>
  <c r="P41" i="2"/>
  <c r="R41" i="2" s="1"/>
  <c r="L60" i="2"/>
  <c r="P60" i="2"/>
  <c r="R22" i="2"/>
  <c r="R3" i="2"/>
  <c r="C62" i="1"/>
  <c r="I12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1" i="1"/>
  <c r="O22" i="1"/>
  <c r="O24" i="1"/>
  <c r="O25" i="1"/>
  <c r="O26" i="1"/>
  <c r="O27" i="1"/>
  <c r="O28" i="1"/>
  <c r="O29" i="1"/>
  <c r="O31" i="1"/>
  <c r="O32" i="1"/>
  <c r="O33" i="1"/>
  <c r="O34" i="1"/>
  <c r="O35" i="1"/>
  <c r="O36" i="1"/>
  <c r="O38" i="1"/>
  <c r="O39" i="1"/>
  <c r="O41" i="1"/>
  <c r="O42" i="1"/>
  <c r="O43" i="1"/>
  <c r="O44" i="1"/>
  <c r="O45" i="1"/>
  <c r="O46" i="1"/>
  <c r="O47" i="1"/>
  <c r="O48" i="1"/>
  <c r="O49" i="1"/>
  <c r="O50" i="1"/>
  <c r="O53" i="1"/>
  <c r="O54" i="1"/>
  <c r="O55" i="1"/>
  <c r="O56" i="1"/>
  <c r="O57" i="1"/>
  <c r="O62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2" i="1"/>
  <c r="L53" i="1"/>
  <c r="L54" i="1"/>
  <c r="L55" i="1"/>
  <c r="L56" i="1"/>
  <c r="L57" i="1"/>
  <c r="L58" i="1"/>
  <c r="L59" i="1"/>
  <c r="L60" i="1"/>
  <c r="L61" i="1"/>
  <c r="L62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1" i="1"/>
  <c r="I62" i="1"/>
  <c r="I4" i="1"/>
  <c r="I5" i="1"/>
  <c r="I6" i="1"/>
  <c r="I7" i="1"/>
  <c r="I8" i="1"/>
  <c r="I9" i="1"/>
  <c r="I10" i="1"/>
  <c r="I11" i="1"/>
  <c r="I13" i="1"/>
  <c r="I14" i="1"/>
  <c r="I15" i="1"/>
  <c r="I16" i="1"/>
  <c r="I17" i="1"/>
  <c r="I18" i="1"/>
  <c r="E62" i="1"/>
  <c r="F62" i="1"/>
  <c r="G62" i="1"/>
  <c r="H62" i="1"/>
  <c r="J62" i="1"/>
  <c r="K62" i="1"/>
  <c r="M62" i="1"/>
  <c r="N62" i="1"/>
  <c r="P62" i="1"/>
  <c r="Q62" i="1"/>
  <c r="D61" i="1"/>
  <c r="E61" i="1"/>
  <c r="F61" i="1"/>
  <c r="G61" i="1"/>
  <c r="H61" i="1"/>
  <c r="J61" i="1"/>
  <c r="K61" i="1"/>
  <c r="M61" i="1"/>
  <c r="N61" i="1"/>
  <c r="P61" i="1"/>
  <c r="Q61" i="1"/>
  <c r="D57" i="1"/>
  <c r="E57" i="1"/>
  <c r="F57" i="1"/>
  <c r="G57" i="1"/>
  <c r="H57" i="1"/>
  <c r="J57" i="1"/>
  <c r="K57" i="1"/>
  <c r="M57" i="1"/>
  <c r="N57" i="1"/>
  <c r="P57" i="1"/>
  <c r="Q57" i="1"/>
  <c r="D42" i="1"/>
  <c r="E42" i="1"/>
  <c r="F42" i="1"/>
  <c r="G42" i="1"/>
  <c r="H42" i="1"/>
  <c r="J42" i="1"/>
  <c r="K42" i="1"/>
  <c r="M42" i="1"/>
  <c r="N42" i="1"/>
  <c r="P42" i="1"/>
  <c r="Q42" i="1"/>
  <c r="D33" i="1"/>
  <c r="E33" i="1"/>
  <c r="F33" i="1"/>
  <c r="G33" i="1"/>
  <c r="H33" i="1"/>
  <c r="J33" i="1"/>
  <c r="K33" i="1"/>
  <c r="M33" i="1"/>
  <c r="N33" i="1"/>
  <c r="P33" i="1"/>
  <c r="Q33" i="1"/>
  <c r="D26" i="1"/>
  <c r="E26" i="1"/>
  <c r="F26" i="1"/>
  <c r="G26" i="1"/>
  <c r="H26" i="1"/>
  <c r="J26" i="1"/>
  <c r="K26" i="1"/>
  <c r="M26" i="1"/>
  <c r="N26" i="1"/>
  <c r="P26" i="1"/>
  <c r="Q26" i="1"/>
  <c r="D21" i="1"/>
  <c r="E21" i="1"/>
  <c r="F21" i="1"/>
  <c r="G21" i="1"/>
  <c r="H21" i="1"/>
  <c r="J21" i="1"/>
  <c r="K21" i="1"/>
  <c r="M21" i="1"/>
  <c r="N21" i="1"/>
  <c r="P21" i="1"/>
  <c r="Q21" i="1"/>
  <c r="D13" i="1"/>
  <c r="D62" i="1" s="1"/>
  <c r="E13" i="1"/>
  <c r="F13" i="1"/>
  <c r="G13" i="1"/>
  <c r="H13" i="1"/>
  <c r="J13" i="1"/>
  <c r="K13" i="1"/>
  <c r="M13" i="1"/>
  <c r="N13" i="1"/>
  <c r="P13" i="1"/>
  <c r="Q13" i="1"/>
  <c r="C61" i="1"/>
  <c r="C57" i="1"/>
  <c r="C42" i="1"/>
  <c r="C33" i="1"/>
  <c r="C26" i="1"/>
  <c r="C21" i="1"/>
  <c r="C13" i="1"/>
  <c r="R3" i="1"/>
  <c r="O4" i="1"/>
  <c r="L4" i="1"/>
  <c r="I3" i="1"/>
  <c r="Q61" i="2" l="1"/>
  <c r="R60" i="2"/>
  <c r="P61" i="2"/>
  <c r="R34" i="2"/>
  <c r="R61" i="2" l="1"/>
</calcChain>
</file>

<file path=xl/sharedStrings.xml><?xml version="1.0" encoding="utf-8"?>
<sst xmlns="http://schemas.openxmlformats.org/spreadsheetml/2006/main" count="268" uniqueCount="75">
  <si>
    <t>AL</t>
  </si>
  <si>
    <t>ALD</t>
  </si>
  <si>
    <t>ART</t>
  </si>
  <si>
    <t>COMS</t>
  </si>
  <si>
    <t>ENGL</t>
  </si>
  <si>
    <t>LBS</t>
  </si>
  <si>
    <t>MLL</t>
  </si>
  <si>
    <t>MUS</t>
  </si>
  <si>
    <t>PHIL</t>
  </si>
  <si>
    <t>TA</t>
  </si>
  <si>
    <t>TVF</t>
  </si>
  <si>
    <t>BE</t>
  </si>
  <si>
    <t>ACCT</t>
  </si>
  <si>
    <t>BED</t>
  </si>
  <si>
    <t>CIS</t>
  </si>
  <si>
    <t>ECON</t>
  </si>
  <si>
    <t>FIN</t>
  </si>
  <si>
    <t>MGMT</t>
  </si>
  <si>
    <t>MKT</t>
  </si>
  <si>
    <t>ED</t>
  </si>
  <si>
    <t>AASE</t>
  </si>
  <si>
    <t>CCOE</t>
  </si>
  <si>
    <t>EDCI</t>
  </si>
  <si>
    <t>EDSC</t>
  </si>
  <si>
    <t>ET</t>
  </si>
  <si>
    <t>CE</t>
  </si>
  <si>
    <t>CS</t>
  </si>
  <si>
    <t>EE</t>
  </si>
  <si>
    <t>ETD</t>
  </si>
  <si>
    <t>ME</t>
  </si>
  <si>
    <t>TECH</t>
  </si>
  <si>
    <t>HHS</t>
  </si>
  <si>
    <t>CFS</t>
  </si>
  <si>
    <t>COMD</t>
  </si>
  <si>
    <t>CRIM</t>
  </si>
  <si>
    <t>HHSD</t>
  </si>
  <si>
    <t>KPE</t>
  </si>
  <si>
    <t>NURS</t>
  </si>
  <si>
    <t>PH</t>
  </si>
  <si>
    <t>SW</t>
  </si>
  <si>
    <t>NSS</t>
  </si>
  <si>
    <t>ANTH</t>
  </si>
  <si>
    <t>BIOL</t>
  </si>
  <si>
    <t>CHEM</t>
  </si>
  <si>
    <t>CHS</t>
  </si>
  <si>
    <t>GEOS</t>
  </si>
  <si>
    <t>HIST</t>
  </si>
  <si>
    <t>LAS</t>
  </si>
  <si>
    <t>MATH</t>
  </si>
  <si>
    <t>NSSD</t>
  </si>
  <si>
    <t>PAS</t>
  </si>
  <si>
    <t>PHYS</t>
  </si>
  <si>
    <t>POLS</t>
  </si>
  <si>
    <t>PSY</t>
  </si>
  <si>
    <t>SOC</t>
  </si>
  <si>
    <t>UN</t>
  </si>
  <si>
    <t>ATHL</t>
  </si>
  <si>
    <t>HNR</t>
  </si>
  <si>
    <t>UNIV</t>
  </si>
  <si>
    <t>COLLEGE</t>
  </si>
  <si>
    <t>DEPT</t>
  </si>
  <si>
    <t>TOTPOP</t>
  </si>
  <si>
    <t>FTES</t>
  </si>
  <si>
    <t>FTEF</t>
  </si>
  <si>
    <t>SFR</t>
  </si>
  <si>
    <t>Pre-bachelors</t>
  </si>
  <si>
    <t>Lower Division</t>
  </si>
  <si>
    <t>Upper Division</t>
  </si>
  <si>
    <t>Graduate</t>
  </si>
  <si>
    <t>FTEs</t>
  </si>
  <si>
    <t>Total</t>
  </si>
  <si>
    <t xml:space="preserve">TOTAL </t>
  </si>
  <si>
    <t xml:space="preserve">GRAND TOTAL </t>
  </si>
  <si>
    <t>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</si>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</sst>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3" borderId="1" xfId="0" applyNumberFormat="1" applyFont="1" applyFill="1" applyBorder="1" applyAlignment="1">
      <alignment horizontal="center" wrapText="1"/>
    </xf>
    <xf numFmtId="164" fontId="0" fillId="3" borderId="1" xfId="0" applyNumberFormat="1" applyFill="1" applyBorder="1"/>
    <xf numFmtId="164" fontId="0" fillId="3" borderId="0" xfId="0" applyNumberFormat="1" applyFill="1"/>
    <xf numFmtId="0" fontId="1" fillId="0" borderId="2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ill="1" applyBorder="1"/>
    <xf numFmtId="164" fontId="0" fillId="2" borderId="0" xfId="0" applyNumberFormat="1" applyFill="1"/>
    <xf numFmtId="0" fontId="1" fillId="0" borderId="1" xfId="0" applyFont="1" applyBorder="1"/>
    <xf numFmtId="0" fontId="1" fillId="2" borderId="1" xfId="0" applyFont="1" applyFill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0" fontId="1" fillId="0" borderId="1" xfId="0" applyFont="1" applyFill="1" applyBorder="1"/>
    <xf numFmtId="164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0" fontId="1" fillId="0" borderId="0" xfId="0" applyFont="1"/>
    <xf numFmtId="164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A31" workbookViewId="0">
      <selection activeCell="E43" sqref="E43"/>
    </sheetView>
  </sheetViews>
  <sheetFormatPr defaultRowHeight="15" x14ac:dyDescent="0.25"/>
  <cols>
    <col min="4" max="6" width="9.140625" style="1"/>
    <col min="7" max="9" width="9.140625" style="7"/>
    <col min="10" max="12" width="9.140625" style="13"/>
    <col min="13" max="15" width="9.140625" style="7"/>
    <col min="16" max="18" width="9.140625" style="13"/>
  </cols>
  <sheetData>
    <row r="1" spans="1:18" x14ac:dyDescent="0.25">
      <c r="A1" s="2"/>
      <c r="B1" s="2"/>
      <c r="C1" s="2"/>
      <c r="D1" s="27" t="s">
        <v>65</v>
      </c>
      <c r="E1" s="27"/>
      <c r="F1" s="27"/>
      <c r="G1" s="28" t="s">
        <v>66</v>
      </c>
      <c r="H1" s="28"/>
      <c r="I1" s="28"/>
      <c r="J1" s="25" t="s">
        <v>67</v>
      </c>
      <c r="K1" s="25"/>
      <c r="L1" s="25"/>
      <c r="M1" s="28" t="s">
        <v>68</v>
      </c>
      <c r="N1" s="28"/>
      <c r="O1" s="28"/>
      <c r="P1" s="25" t="s">
        <v>70</v>
      </c>
      <c r="Q1" s="25"/>
      <c r="R1" s="25"/>
    </row>
    <row r="2" spans="1:18" x14ac:dyDescent="0.25">
      <c r="A2" s="3" t="s">
        <v>59</v>
      </c>
      <c r="B2" s="3" t="s">
        <v>60</v>
      </c>
      <c r="C2" s="4" t="s">
        <v>61</v>
      </c>
      <c r="D2" s="9" t="s">
        <v>69</v>
      </c>
      <c r="E2" s="9" t="s">
        <v>63</v>
      </c>
      <c r="F2" s="9" t="s">
        <v>64</v>
      </c>
      <c r="G2" s="5" t="s">
        <v>62</v>
      </c>
      <c r="H2" s="5" t="s">
        <v>63</v>
      </c>
      <c r="I2" s="5" t="s">
        <v>64</v>
      </c>
      <c r="J2" s="11" t="s">
        <v>62</v>
      </c>
      <c r="K2" s="11" t="s">
        <v>63</v>
      </c>
      <c r="L2" s="11" t="s">
        <v>64</v>
      </c>
      <c r="M2" s="5" t="s">
        <v>62</v>
      </c>
      <c r="N2" s="5" t="s">
        <v>63</v>
      </c>
      <c r="O2" s="5" t="s">
        <v>64</v>
      </c>
      <c r="P2" s="11" t="s">
        <v>62</v>
      </c>
      <c r="Q2" s="11" t="s">
        <v>63</v>
      </c>
      <c r="R2" s="11" t="s">
        <v>64</v>
      </c>
    </row>
    <row r="3" spans="1:18" x14ac:dyDescent="0.25">
      <c r="A3" s="2" t="s">
        <v>0</v>
      </c>
      <c r="B3" s="2" t="s">
        <v>1</v>
      </c>
      <c r="C3" s="2">
        <v>3</v>
      </c>
      <c r="D3" s="10">
        <v>0</v>
      </c>
      <c r="E3" s="10">
        <v>0</v>
      </c>
      <c r="F3" s="10"/>
      <c r="G3" s="6">
        <v>62.2</v>
      </c>
      <c r="H3" s="6">
        <v>1.96</v>
      </c>
      <c r="I3" s="6">
        <f>G3/H3</f>
        <v>31.734693877551024</v>
      </c>
      <c r="J3" s="12">
        <v>0</v>
      </c>
      <c r="K3" s="12">
        <v>0</v>
      </c>
      <c r="L3" s="12"/>
      <c r="M3" s="6">
        <v>0</v>
      </c>
      <c r="N3" s="6">
        <v>0</v>
      </c>
      <c r="O3" s="6"/>
      <c r="P3" s="12">
        <v>62.2</v>
      </c>
      <c r="Q3" s="12">
        <v>1.96</v>
      </c>
      <c r="R3" s="12">
        <f>P3/Q3</f>
        <v>31.734693877551024</v>
      </c>
    </row>
    <row r="4" spans="1:18" x14ac:dyDescent="0.25">
      <c r="A4" s="2" t="s">
        <v>0</v>
      </c>
      <c r="B4" s="2" t="s">
        <v>2</v>
      </c>
      <c r="C4" s="2">
        <v>171</v>
      </c>
      <c r="D4" s="10">
        <v>0</v>
      </c>
      <c r="E4" s="10">
        <v>0</v>
      </c>
      <c r="F4" s="10"/>
      <c r="G4" s="6">
        <v>309.55</v>
      </c>
      <c r="H4" s="6">
        <v>12.65</v>
      </c>
      <c r="I4" s="6">
        <f t="shared" ref="I4:I62" si="0">G4/H4</f>
        <v>24.470355731225297</v>
      </c>
      <c r="J4" s="12">
        <v>222.33</v>
      </c>
      <c r="K4" s="12">
        <v>15.83</v>
      </c>
      <c r="L4" s="12">
        <f>J4/K4</f>
        <v>14.044851547694252</v>
      </c>
      <c r="M4" s="6">
        <v>8.58</v>
      </c>
      <c r="N4" s="6">
        <v>1.68</v>
      </c>
      <c r="O4" s="6">
        <f>M4/N4</f>
        <v>5.1071428571428577</v>
      </c>
      <c r="P4" s="12">
        <v>540.47</v>
      </c>
      <c r="Q4" s="12">
        <v>30.16</v>
      </c>
      <c r="R4" s="12">
        <f t="shared" ref="R4:R62" si="1">P4/Q4</f>
        <v>17.920092838196286</v>
      </c>
    </row>
    <row r="5" spans="1:18" x14ac:dyDescent="0.25">
      <c r="A5" s="2" t="s">
        <v>0</v>
      </c>
      <c r="B5" s="2" t="s">
        <v>3</v>
      </c>
      <c r="C5" s="2">
        <v>152</v>
      </c>
      <c r="D5" s="10">
        <v>0</v>
      </c>
      <c r="E5" s="10">
        <v>0</v>
      </c>
      <c r="F5" s="10"/>
      <c r="G5" s="6">
        <v>490.7</v>
      </c>
      <c r="H5" s="6">
        <v>18.440000000000001</v>
      </c>
      <c r="I5" s="6">
        <f t="shared" si="0"/>
        <v>26.610629067245117</v>
      </c>
      <c r="J5" s="12">
        <v>288.39999999999998</v>
      </c>
      <c r="K5" s="12">
        <v>12.46</v>
      </c>
      <c r="L5" s="12">
        <f t="shared" ref="L5:L62" si="2">J5/K5</f>
        <v>23.146067415730332</v>
      </c>
      <c r="M5" s="6">
        <v>27.4</v>
      </c>
      <c r="N5" s="6">
        <v>3.48</v>
      </c>
      <c r="O5" s="6">
        <f t="shared" ref="O5:O62" si="3">M5/N5</f>
        <v>7.873563218390804</v>
      </c>
      <c r="P5" s="12">
        <v>806.5</v>
      </c>
      <c r="Q5" s="12">
        <v>34.380000000000003</v>
      </c>
      <c r="R5" s="12">
        <f t="shared" si="1"/>
        <v>23.458406050029083</v>
      </c>
    </row>
    <row r="6" spans="1:18" x14ac:dyDescent="0.25">
      <c r="A6" s="2" t="s">
        <v>0</v>
      </c>
      <c r="B6" s="2" t="s">
        <v>4</v>
      </c>
      <c r="C6" s="2">
        <v>225</v>
      </c>
      <c r="D6" s="10">
        <v>0</v>
      </c>
      <c r="E6" s="10">
        <v>0</v>
      </c>
      <c r="F6" s="10"/>
      <c r="G6" s="6">
        <v>793</v>
      </c>
      <c r="H6" s="6">
        <v>36.979999999999997</v>
      </c>
      <c r="I6" s="6">
        <f t="shared" si="0"/>
        <v>21.444023796646839</v>
      </c>
      <c r="J6" s="12">
        <v>169.3</v>
      </c>
      <c r="K6" s="12">
        <v>7.34</v>
      </c>
      <c r="L6" s="12">
        <f t="shared" si="2"/>
        <v>23.065395095367851</v>
      </c>
      <c r="M6" s="6">
        <v>25.03</v>
      </c>
      <c r="N6" s="6">
        <v>4.01</v>
      </c>
      <c r="O6" s="6">
        <f t="shared" si="3"/>
        <v>6.2418952618453876</v>
      </c>
      <c r="P6" s="12">
        <v>987.33</v>
      </c>
      <c r="Q6" s="12">
        <v>48.33</v>
      </c>
      <c r="R6" s="12">
        <f t="shared" si="1"/>
        <v>20.42892613283675</v>
      </c>
    </row>
    <row r="7" spans="1:18" x14ac:dyDescent="0.25">
      <c r="A7" s="2" t="s">
        <v>0</v>
      </c>
      <c r="B7" s="2" t="s">
        <v>5</v>
      </c>
      <c r="C7" s="2">
        <v>83</v>
      </c>
      <c r="D7" s="10">
        <v>0</v>
      </c>
      <c r="E7" s="10">
        <v>0</v>
      </c>
      <c r="F7" s="10"/>
      <c r="G7" s="6">
        <v>158</v>
      </c>
      <c r="H7" s="6">
        <v>5.04</v>
      </c>
      <c r="I7" s="6">
        <f t="shared" si="0"/>
        <v>31.349206349206348</v>
      </c>
      <c r="J7" s="12">
        <v>239.65</v>
      </c>
      <c r="K7" s="12">
        <v>9.35</v>
      </c>
      <c r="L7" s="12">
        <f t="shared" si="2"/>
        <v>25.63101604278075</v>
      </c>
      <c r="M7" s="6">
        <v>4.2</v>
      </c>
      <c r="N7" s="6">
        <v>0.47</v>
      </c>
      <c r="O7" s="6">
        <f t="shared" si="3"/>
        <v>8.9361702127659584</v>
      </c>
      <c r="P7" s="12">
        <v>401.85</v>
      </c>
      <c r="Q7" s="12">
        <v>14.86</v>
      </c>
      <c r="R7" s="12">
        <f t="shared" si="1"/>
        <v>27.042395693135937</v>
      </c>
    </row>
    <row r="8" spans="1:18" x14ac:dyDescent="0.25">
      <c r="A8" s="2" t="s">
        <v>0</v>
      </c>
      <c r="B8" s="2" t="s">
        <v>6</v>
      </c>
      <c r="C8" s="2">
        <v>65</v>
      </c>
      <c r="D8" s="10">
        <v>0</v>
      </c>
      <c r="E8" s="10">
        <v>0</v>
      </c>
      <c r="F8" s="10"/>
      <c r="G8" s="6">
        <v>200.67</v>
      </c>
      <c r="H8" s="6">
        <v>9.7100000000000009</v>
      </c>
      <c r="I8" s="6">
        <f t="shared" si="0"/>
        <v>20.666323377960861</v>
      </c>
      <c r="J8" s="12">
        <v>71.150000000000006</v>
      </c>
      <c r="K8" s="12">
        <v>5.65</v>
      </c>
      <c r="L8" s="12">
        <f t="shared" si="2"/>
        <v>12.592920353982301</v>
      </c>
      <c r="M8" s="6">
        <v>4</v>
      </c>
      <c r="N8" s="6">
        <v>0.98</v>
      </c>
      <c r="O8" s="6">
        <f t="shared" si="3"/>
        <v>4.0816326530612246</v>
      </c>
      <c r="P8" s="12">
        <v>275.82</v>
      </c>
      <c r="Q8" s="12">
        <v>16.34</v>
      </c>
      <c r="R8" s="12">
        <f t="shared" si="1"/>
        <v>16.880048959608324</v>
      </c>
    </row>
    <row r="9" spans="1:18" x14ac:dyDescent="0.25">
      <c r="A9" s="2" t="s">
        <v>0</v>
      </c>
      <c r="B9" s="2" t="s">
        <v>7</v>
      </c>
      <c r="C9" s="2">
        <v>200</v>
      </c>
      <c r="D9" s="10">
        <v>0</v>
      </c>
      <c r="E9" s="10">
        <v>0</v>
      </c>
      <c r="F9" s="10"/>
      <c r="G9" s="6">
        <v>177.25</v>
      </c>
      <c r="H9" s="6">
        <v>4.18</v>
      </c>
      <c r="I9" s="6">
        <f t="shared" si="0"/>
        <v>42.404306220095698</v>
      </c>
      <c r="J9" s="12">
        <v>56.67</v>
      </c>
      <c r="K9" s="12">
        <v>7.24</v>
      </c>
      <c r="L9" s="12">
        <f t="shared" si="2"/>
        <v>7.8273480662983426</v>
      </c>
      <c r="M9" s="6">
        <v>13.02</v>
      </c>
      <c r="N9" s="6">
        <v>4.7699999999999996</v>
      </c>
      <c r="O9" s="6">
        <f t="shared" si="3"/>
        <v>2.7295597484276732</v>
      </c>
      <c r="P9" s="12">
        <v>246.93</v>
      </c>
      <c r="Q9" s="12">
        <v>16.190000000000001</v>
      </c>
      <c r="R9" s="12">
        <f t="shared" si="1"/>
        <v>15.252007411982705</v>
      </c>
    </row>
    <row r="10" spans="1:18" x14ac:dyDescent="0.25">
      <c r="A10" s="2" t="s">
        <v>0</v>
      </c>
      <c r="B10" s="2" t="s">
        <v>8</v>
      </c>
      <c r="C10" s="2">
        <v>57</v>
      </c>
      <c r="D10" s="10">
        <v>0</v>
      </c>
      <c r="E10" s="10">
        <v>0</v>
      </c>
      <c r="F10" s="10"/>
      <c r="G10" s="6">
        <v>140</v>
      </c>
      <c r="H10" s="6">
        <v>5.25</v>
      </c>
      <c r="I10" s="6">
        <f t="shared" si="0"/>
        <v>26.666666666666668</v>
      </c>
      <c r="J10" s="12">
        <v>149.97</v>
      </c>
      <c r="K10" s="12">
        <v>6.21</v>
      </c>
      <c r="L10" s="12">
        <f t="shared" si="2"/>
        <v>24.14975845410628</v>
      </c>
      <c r="M10" s="6">
        <v>15</v>
      </c>
      <c r="N10" s="6">
        <v>1.1399999999999999</v>
      </c>
      <c r="O10" s="6">
        <f t="shared" si="3"/>
        <v>13.157894736842106</v>
      </c>
      <c r="P10" s="12">
        <v>304.97000000000003</v>
      </c>
      <c r="Q10" s="12">
        <v>12.61</v>
      </c>
      <c r="R10" s="12">
        <f t="shared" si="1"/>
        <v>24.184773988897703</v>
      </c>
    </row>
    <row r="11" spans="1:18" x14ac:dyDescent="0.25">
      <c r="A11" s="2" t="s">
        <v>0</v>
      </c>
      <c r="B11" s="2" t="s">
        <v>9</v>
      </c>
      <c r="C11" s="2">
        <v>56</v>
      </c>
      <c r="D11" s="10">
        <v>0</v>
      </c>
      <c r="E11" s="10">
        <v>0</v>
      </c>
      <c r="F11" s="10"/>
      <c r="G11" s="6">
        <v>58.68</v>
      </c>
      <c r="H11" s="6">
        <v>3.29</v>
      </c>
      <c r="I11" s="6">
        <f t="shared" si="0"/>
        <v>17.835866261398177</v>
      </c>
      <c r="J11" s="12">
        <v>62.18</v>
      </c>
      <c r="K11" s="12">
        <v>6.85</v>
      </c>
      <c r="L11" s="12">
        <f t="shared" si="2"/>
        <v>9.0773722627737232</v>
      </c>
      <c r="M11" s="6">
        <v>2.08</v>
      </c>
      <c r="N11" s="6">
        <v>0.74</v>
      </c>
      <c r="O11" s="6">
        <f t="shared" si="3"/>
        <v>2.810810810810811</v>
      </c>
      <c r="P11" s="12">
        <v>122.95</v>
      </c>
      <c r="Q11" s="12">
        <v>10.88</v>
      </c>
      <c r="R11" s="12">
        <f t="shared" si="1"/>
        <v>11.300551470588236</v>
      </c>
    </row>
    <row r="12" spans="1:18" x14ac:dyDescent="0.25">
      <c r="A12" s="2" t="s">
        <v>0</v>
      </c>
      <c r="B12" s="2" t="s">
        <v>10</v>
      </c>
      <c r="C12" s="2">
        <v>175</v>
      </c>
      <c r="D12" s="10">
        <v>0</v>
      </c>
      <c r="E12" s="10">
        <v>0</v>
      </c>
      <c r="F12" s="10"/>
      <c r="G12" s="6">
        <v>113.6</v>
      </c>
      <c r="H12" s="6">
        <v>4.88</v>
      </c>
      <c r="I12" s="6">
        <f>G12/H12</f>
        <v>23.278688524590162</v>
      </c>
      <c r="J12" s="12">
        <v>246.03</v>
      </c>
      <c r="K12" s="12">
        <v>11.99</v>
      </c>
      <c r="L12" s="12">
        <f t="shared" si="2"/>
        <v>20.519599666388658</v>
      </c>
      <c r="M12" s="6">
        <v>33.82</v>
      </c>
      <c r="N12" s="6">
        <v>4.5199999999999996</v>
      </c>
      <c r="O12" s="6">
        <f t="shared" si="3"/>
        <v>7.4823008849557526</v>
      </c>
      <c r="P12" s="12">
        <v>393.45</v>
      </c>
      <c r="Q12" s="12">
        <v>21.38</v>
      </c>
      <c r="R12" s="12">
        <f t="shared" si="1"/>
        <v>18.402712815715624</v>
      </c>
    </row>
    <row r="13" spans="1:18" x14ac:dyDescent="0.25">
      <c r="A13" s="2"/>
      <c r="B13" s="8" t="s">
        <v>71</v>
      </c>
      <c r="C13" s="14">
        <f>SUM(C3:C12)</f>
        <v>1187</v>
      </c>
      <c r="D13" s="15">
        <f t="shared" ref="D13:Q13" si="4">SUM(D3:D12)</f>
        <v>0</v>
      </c>
      <c r="E13" s="15">
        <f t="shared" si="4"/>
        <v>0</v>
      </c>
      <c r="F13" s="15">
        <f t="shared" si="4"/>
        <v>0</v>
      </c>
      <c r="G13" s="16">
        <f t="shared" si="4"/>
        <v>2503.6499999999996</v>
      </c>
      <c r="H13" s="16">
        <f t="shared" si="4"/>
        <v>102.38000000000001</v>
      </c>
      <c r="I13" s="19">
        <f t="shared" si="0"/>
        <v>24.45448329751904</v>
      </c>
      <c r="J13" s="17">
        <f t="shared" si="4"/>
        <v>1505.68</v>
      </c>
      <c r="K13" s="17">
        <f t="shared" si="4"/>
        <v>82.919999999999987</v>
      </c>
      <c r="L13" s="17">
        <f t="shared" si="2"/>
        <v>18.15822479498312</v>
      </c>
      <c r="M13" s="16">
        <f t="shared" si="4"/>
        <v>133.13</v>
      </c>
      <c r="N13" s="16">
        <f t="shared" si="4"/>
        <v>21.79</v>
      </c>
      <c r="O13" s="19">
        <f t="shared" si="3"/>
        <v>6.1096833409821016</v>
      </c>
      <c r="P13" s="17">
        <f t="shared" si="4"/>
        <v>4142.4699999999993</v>
      </c>
      <c r="Q13" s="17">
        <f t="shared" si="4"/>
        <v>207.08999999999997</v>
      </c>
      <c r="R13" s="17">
        <f t="shared" si="1"/>
        <v>20.003235308320054</v>
      </c>
    </row>
    <row r="14" spans="1:18" x14ac:dyDescent="0.25">
      <c r="A14" s="2" t="s">
        <v>11</v>
      </c>
      <c r="B14" s="2" t="s">
        <v>12</v>
      </c>
      <c r="C14" s="2">
        <v>65</v>
      </c>
      <c r="D14" s="10">
        <v>0</v>
      </c>
      <c r="E14" s="10">
        <v>0</v>
      </c>
      <c r="F14" s="10"/>
      <c r="G14" s="6">
        <v>132.75</v>
      </c>
      <c r="H14" s="6">
        <v>3.8</v>
      </c>
      <c r="I14" s="6">
        <f t="shared" si="0"/>
        <v>34.934210526315788</v>
      </c>
      <c r="J14" s="12">
        <v>238.1</v>
      </c>
      <c r="K14" s="12">
        <v>11.62</v>
      </c>
      <c r="L14" s="12">
        <f t="shared" si="2"/>
        <v>20.490533562822719</v>
      </c>
      <c r="M14" s="6">
        <v>24</v>
      </c>
      <c r="N14" s="6">
        <v>1.31</v>
      </c>
      <c r="O14" s="6">
        <f t="shared" si="3"/>
        <v>18.320610687022899</v>
      </c>
      <c r="P14" s="12">
        <v>394.85</v>
      </c>
      <c r="Q14" s="12">
        <v>16.73</v>
      </c>
      <c r="R14" s="12">
        <f t="shared" si="1"/>
        <v>23.601315002988645</v>
      </c>
    </row>
    <row r="15" spans="1:18" x14ac:dyDescent="0.25">
      <c r="A15" s="2" t="s">
        <v>11</v>
      </c>
      <c r="B15" s="2" t="s">
        <v>13</v>
      </c>
      <c r="C15" s="2">
        <v>86</v>
      </c>
      <c r="D15" s="10">
        <v>0</v>
      </c>
      <c r="E15" s="10">
        <v>0</v>
      </c>
      <c r="F15" s="10"/>
      <c r="G15" s="6">
        <v>92.2</v>
      </c>
      <c r="H15" s="6">
        <v>2.66</v>
      </c>
      <c r="I15" s="6">
        <f t="shared" si="0"/>
        <v>34.661654135338345</v>
      </c>
      <c r="J15" s="12">
        <v>335.05</v>
      </c>
      <c r="K15" s="12">
        <v>12.79</v>
      </c>
      <c r="L15" s="12">
        <f t="shared" si="2"/>
        <v>26.196247068021894</v>
      </c>
      <c r="M15" s="6">
        <v>60.1</v>
      </c>
      <c r="N15" s="6">
        <v>2.0699999999999998</v>
      </c>
      <c r="O15" s="6">
        <f t="shared" si="3"/>
        <v>29.033816425120776</v>
      </c>
      <c r="P15" s="12">
        <v>487.35</v>
      </c>
      <c r="Q15" s="12">
        <v>17.52</v>
      </c>
      <c r="R15" s="12">
        <f t="shared" si="1"/>
        <v>27.81678082191781</v>
      </c>
    </row>
    <row r="16" spans="1:18" x14ac:dyDescent="0.25">
      <c r="A16" s="2" t="s">
        <v>11</v>
      </c>
      <c r="B16" s="2" t="s">
        <v>14</v>
      </c>
      <c r="C16" s="2">
        <v>76</v>
      </c>
      <c r="D16" s="10">
        <v>0</v>
      </c>
      <c r="E16" s="10">
        <v>0</v>
      </c>
      <c r="F16" s="10"/>
      <c r="G16" s="6">
        <v>33.85</v>
      </c>
      <c r="H16" s="6">
        <v>1.63</v>
      </c>
      <c r="I16" s="6">
        <f t="shared" si="0"/>
        <v>20.766871165644172</v>
      </c>
      <c r="J16" s="12">
        <v>316</v>
      </c>
      <c r="K16" s="12">
        <v>12.26</v>
      </c>
      <c r="L16" s="12">
        <f t="shared" si="2"/>
        <v>25.774877650897228</v>
      </c>
      <c r="M16" s="6">
        <v>70.17</v>
      </c>
      <c r="N16" s="6">
        <v>4.1500000000000004</v>
      </c>
      <c r="O16" s="6">
        <f t="shared" si="3"/>
        <v>16.908433734939759</v>
      </c>
      <c r="P16" s="12">
        <v>420.02</v>
      </c>
      <c r="Q16" s="12">
        <v>18.04</v>
      </c>
      <c r="R16" s="12">
        <f t="shared" si="1"/>
        <v>23.282705099778269</v>
      </c>
    </row>
    <row r="17" spans="1:18" x14ac:dyDescent="0.25">
      <c r="A17" s="2" t="s">
        <v>11</v>
      </c>
      <c r="B17" s="2" t="s">
        <v>15</v>
      </c>
      <c r="C17" s="2">
        <v>71</v>
      </c>
      <c r="D17" s="10">
        <v>0</v>
      </c>
      <c r="E17" s="10">
        <v>0</v>
      </c>
      <c r="F17" s="10"/>
      <c r="G17" s="6">
        <v>180.85</v>
      </c>
      <c r="H17" s="6">
        <v>5.37</v>
      </c>
      <c r="I17" s="6">
        <f t="shared" si="0"/>
        <v>33.67783985102421</v>
      </c>
      <c r="J17" s="12">
        <v>200.15</v>
      </c>
      <c r="K17" s="12">
        <v>10.27</v>
      </c>
      <c r="L17" s="12">
        <f t="shared" si="2"/>
        <v>19.488802336903603</v>
      </c>
      <c r="M17" s="6">
        <v>13.92</v>
      </c>
      <c r="N17" s="6">
        <v>1.1299999999999999</v>
      </c>
      <c r="O17" s="6">
        <f t="shared" si="3"/>
        <v>12.318584070796462</v>
      </c>
      <c r="P17" s="12">
        <v>394.92</v>
      </c>
      <c r="Q17" s="12">
        <v>16.77</v>
      </c>
      <c r="R17" s="12">
        <f t="shared" si="1"/>
        <v>23.549194991055458</v>
      </c>
    </row>
    <row r="18" spans="1:18" x14ac:dyDescent="0.25">
      <c r="A18" s="2" t="s">
        <v>11</v>
      </c>
      <c r="B18" s="2" t="s">
        <v>16</v>
      </c>
      <c r="C18" s="2">
        <v>55</v>
      </c>
      <c r="D18" s="10">
        <v>0</v>
      </c>
      <c r="E18" s="10">
        <v>0</v>
      </c>
      <c r="F18" s="10"/>
      <c r="G18" s="6">
        <v>48</v>
      </c>
      <c r="H18" s="6">
        <v>1.8</v>
      </c>
      <c r="I18" s="6">
        <f t="shared" si="0"/>
        <v>26.666666666666664</v>
      </c>
      <c r="J18" s="12">
        <v>285.14999999999998</v>
      </c>
      <c r="K18" s="12">
        <v>11.34</v>
      </c>
      <c r="L18" s="12">
        <f t="shared" si="2"/>
        <v>25.145502645502646</v>
      </c>
      <c r="M18" s="6">
        <v>5.25</v>
      </c>
      <c r="N18" s="6">
        <v>0.27</v>
      </c>
      <c r="O18" s="6">
        <f t="shared" si="3"/>
        <v>19.444444444444443</v>
      </c>
      <c r="P18" s="12">
        <v>338.4</v>
      </c>
      <c r="Q18" s="12">
        <v>13.4</v>
      </c>
      <c r="R18" s="12">
        <f t="shared" si="1"/>
        <v>25.253731343283579</v>
      </c>
    </row>
    <row r="19" spans="1:18" x14ac:dyDescent="0.25">
      <c r="A19" s="2" t="s">
        <v>11</v>
      </c>
      <c r="B19" s="2" t="s">
        <v>17</v>
      </c>
      <c r="C19" s="2">
        <v>108</v>
      </c>
      <c r="D19" s="10">
        <v>0</v>
      </c>
      <c r="E19" s="10">
        <v>0</v>
      </c>
      <c r="F19" s="10"/>
      <c r="G19" s="6">
        <v>0</v>
      </c>
      <c r="H19" s="6">
        <v>0</v>
      </c>
      <c r="I19" s="6"/>
      <c r="J19" s="12">
        <v>645.04999999999995</v>
      </c>
      <c r="K19" s="12">
        <v>21.27</v>
      </c>
      <c r="L19" s="12">
        <f t="shared" si="2"/>
        <v>30.326751292900799</v>
      </c>
      <c r="M19" s="6">
        <v>76.7</v>
      </c>
      <c r="N19" s="6">
        <v>3.67</v>
      </c>
      <c r="O19" s="6">
        <f t="shared" si="3"/>
        <v>20.899182561307903</v>
      </c>
      <c r="P19" s="12">
        <v>721.75</v>
      </c>
      <c r="Q19" s="12">
        <v>24.93</v>
      </c>
      <c r="R19" s="12">
        <f t="shared" si="1"/>
        <v>28.951062976333734</v>
      </c>
    </row>
    <row r="20" spans="1:18" x14ac:dyDescent="0.25">
      <c r="A20" s="2" t="s">
        <v>11</v>
      </c>
      <c r="B20" s="2" t="s">
        <v>18</v>
      </c>
      <c r="C20" s="2">
        <v>37</v>
      </c>
      <c r="D20" s="10">
        <v>0</v>
      </c>
      <c r="E20" s="10">
        <v>0</v>
      </c>
      <c r="F20" s="10"/>
      <c r="G20" s="6">
        <v>0</v>
      </c>
      <c r="H20" s="6">
        <v>0</v>
      </c>
      <c r="I20" s="6"/>
      <c r="J20" s="12">
        <v>341.1</v>
      </c>
      <c r="K20" s="12">
        <v>11.7</v>
      </c>
      <c r="L20" s="12">
        <f t="shared" si="2"/>
        <v>29.153846153846157</v>
      </c>
      <c r="M20" s="6">
        <v>0</v>
      </c>
      <c r="N20" s="6">
        <v>0</v>
      </c>
      <c r="O20" s="6"/>
      <c r="P20" s="12">
        <v>341.1</v>
      </c>
      <c r="Q20" s="12">
        <v>11.7</v>
      </c>
      <c r="R20" s="12">
        <f t="shared" si="1"/>
        <v>29.153846153846157</v>
      </c>
    </row>
    <row r="21" spans="1:18" x14ac:dyDescent="0.25">
      <c r="A21" s="2"/>
      <c r="B21" s="8" t="s">
        <v>71</v>
      </c>
      <c r="C21" s="14">
        <f>SUM(C14:C20)</f>
        <v>498</v>
      </c>
      <c r="D21" s="15">
        <f t="shared" ref="D21:Q21" si="5">SUM(D14:D20)</f>
        <v>0</v>
      </c>
      <c r="E21" s="15">
        <f t="shared" si="5"/>
        <v>0</v>
      </c>
      <c r="F21" s="15">
        <f t="shared" si="5"/>
        <v>0</v>
      </c>
      <c r="G21" s="16">
        <f t="shared" si="5"/>
        <v>487.65</v>
      </c>
      <c r="H21" s="16">
        <f t="shared" si="5"/>
        <v>15.260000000000002</v>
      </c>
      <c r="I21" s="19">
        <f t="shared" si="0"/>
        <v>31.956094364351241</v>
      </c>
      <c r="J21" s="17">
        <f t="shared" si="5"/>
        <v>2360.6</v>
      </c>
      <c r="K21" s="17">
        <f t="shared" si="5"/>
        <v>91.25</v>
      </c>
      <c r="L21" s="17">
        <f t="shared" si="2"/>
        <v>25.869589041095889</v>
      </c>
      <c r="M21" s="16">
        <f t="shared" si="5"/>
        <v>250.14</v>
      </c>
      <c r="N21" s="16">
        <f t="shared" si="5"/>
        <v>12.6</v>
      </c>
      <c r="O21" s="19">
        <f t="shared" si="3"/>
        <v>19.852380952380951</v>
      </c>
      <c r="P21" s="17">
        <f t="shared" si="5"/>
        <v>3098.39</v>
      </c>
      <c r="Q21" s="17">
        <f t="shared" si="5"/>
        <v>119.09000000000002</v>
      </c>
      <c r="R21" s="17">
        <f t="shared" si="1"/>
        <v>26.017213871861614</v>
      </c>
    </row>
    <row r="22" spans="1:18" x14ac:dyDescent="0.25">
      <c r="A22" s="2" t="s">
        <v>19</v>
      </c>
      <c r="B22" s="2" t="s">
        <v>20</v>
      </c>
      <c r="C22" s="2">
        <v>156</v>
      </c>
      <c r="D22" s="10">
        <v>0</v>
      </c>
      <c r="E22" s="10">
        <v>0</v>
      </c>
      <c r="F22" s="10"/>
      <c r="G22" s="6">
        <v>100</v>
      </c>
      <c r="H22" s="6">
        <v>4.74</v>
      </c>
      <c r="I22" s="6">
        <f t="shared" si="0"/>
        <v>21.09704641350211</v>
      </c>
      <c r="J22" s="12">
        <v>166.58</v>
      </c>
      <c r="K22" s="12">
        <v>7.19</v>
      </c>
      <c r="L22" s="12">
        <f t="shared" si="2"/>
        <v>23.168289290681503</v>
      </c>
      <c r="M22" s="6">
        <v>194.47</v>
      </c>
      <c r="N22" s="6">
        <v>15.54</v>
      </c>
      <c r="O22" s="6">
        <f t="shared" si="3"/>
        <v>12.514157014157014</v>
      </c>
      <c r="P22" s="12">
        <v>461.05</v>
      </c>
      <c r="Q22" s="12">
        <v>27.47</v>
      </c>
      <c r="R22" s="12">
        <f t="shared" si="1"/>
        <v>16.783764106297781</v>
      </c>
    </row>
    <row r="23" spans="1:18" x14ac:dyDescent="0.25">
      <c r="A23" s="2" t="s">
        <v>19</v>
      </c>
      <c r="B23" s="2" t="s">
        <v>21</v>
      </c>
      <c r="C23" s="2">
        <v>2</v>
      </c>
      <c r="D23" s="10">
        <v>0</v>
      </c>
      <c r="E23" s="10">
        <v>0</v>
      </c>
      <c r="F23" s="10"/>
      <c r="G23" s="6">
        <v>8.4</v>
      </c>
      <c r="H23" s="6">
        <v>0.4</v>
      </c>
      <c r="I23" s="6">
        <f t="shared" si="0"/>
        <v>21</v>
      </c>
      <c r="J23" s="12">
        <v>0</v>
      </c>
      <c r="K23" s="12">
        <v>0</v>
      </c>
      <c r="L23" s="12"/>
      <c r="M23" s="6">
        <v>0</v>
      </c>
      <c r="N23" s="6">
        <v>0</v>
      </c>
      <c r="O23" s="6"/>
      <c r="P23" s="12">
        <v>8.4</v>
      </c>
      <c r="Q23" s="12">
        <v>0.4</v>
      </c>
      <c r="R23" s="12">
        <f t="shared" si="1"/>
        <v>21</v>
      </c>
    </row>
    <row r="24" spans="1:18" x14ac:dyDescent="0.25">
      <c r="A24" s="2" t="s">
        <v>19</v>
      </c>
      <c r="B24" s="2" t="s">
        <v>22</v>
      </c>
      <c r="C24" s="2">
        <v>129</v>
      </c>
      <c r="D24" s="10">
        <v>0</v>
      </c>
      <c r="E24" s="10">
        <v>0</v>
      </c>
      <c r="F24" s="10"/>
      <c r="G24" s="6">
        <v>7.27</v>
      </c>
      <c r="H24" s="6">
        <v>0</v>
      </c>
      <c r="I24" s="6"/>
      <c r="J24" s="12">
        <v>345.98</v>
      </c>
      <c r="K24" s="12">
        <v>15.93</v>
      </c>
      <c r="L24" s="12">
        <f t="shared" si="2"/>
        <v>21.718769617074702</v>
      </c>
      <c r="M24" s="6">
        <v>94.17</v>
      </c>
      <c r="N24" s="6">
        <v>5.8</v>
      </c>
      <c r="O24" s="6">
        <f t="shared" si="3"/>
        <v>16.236206896551725</v>
      </c>
      <c r="P24" s="12">
        <v>447.42</v>
      </c>
      <c r="Q24" s="12">
        <v>21.73</v>
      </c>
      <c r="R24" s="12">
        <f t="shared" si="1"/>
        <v>20.589967786470318</v>
      </c>
    </row>
    <row r="25" spans="1:18" x14ac:dyDescent="0.25">
      <c r="A25" s="2" t="s">
        <v>19</v>
      </c>
      <c r="B25" s="2" t="s">
        <v>23</v>
      </c>
      <c r="C25" s="2">
        <v>221</v>
      </c>
      <c r="D25" s="10">
        <v>0</v>
      </c>
      <c r="E25" s="10">
        <v>0</v>
      </c>
      <c r="F25" s="10"/>
      <c r="G25" s="6">
        <v>58.6</v>
      </c>
      <c r="H25" s="6">
        <v>1.87</v>
      </c>
      <c r="I25" s="6">
        <f t="shared" si="0"/>
        <v>31.336898395721924</v>
      </c>
      <c r="J25" s="12">
        <v>402.33</v>
      </c>
      <c r="K25" s="12">
        <v>15.95</v>
      </c>
      <c r="L25" s="12">
        <f t="shared" si="2"/>
        <v>25.224451410658308</v>
      </c>
      <c r="M25" s="6">
        <v>352.2</v>
      </c>
      <c r="N25" s="6">
        <v>20.399999999999999</v>
      </c>
      <c r="O25" s="6">
        <f t="shared" si="3"/>
        <v>17.264705882352942</v>
      </c>
      <c r="P25" s="12">
        <v>813.13</v>
      </c>
      <c r="Q25" s="12">
        <v>38.22</v>
      </c>
      <c r="R25" s="12">
        <f t="shared" si="1"/>
        <v>21.27498691784406</v>
      </c>
    </row>
    <row r="26" spans="1:18" x14ac:dyDescent="0.25">
      <c r="A26" s="2"/>
      <c r="B26" s="8" t="s">
        <v>71</v>
      </c>
      <c r="C26" s="14">
        <f>SUM(C22:C25)</f>
        <v>508</v>
      </c>
      <c r="D26" s="15">
        <f t="shared" ref="D26:Q26" si="6">SUM(D22:D25)</f>
        <v>0</v>
      </c>
      <c r="E26" s="15">
        <f t="shared" si="6"/>
        <v>0</v>
      </c>
      <c r="F26" s="15">
        <f t="shared" si="6"/>
        <v>0</v>
      </c>
      <c r="G26" s="16">
        <f t="shared" si="6"/>
        <v>174.27</v>
      </c>
      <c r="H26" s="16">
        <f t="shared" si="6"/>
        <v>7.0100000000000007</v>
      </c>
      <c r="I26" s="19">
        <f t="shared" si="0"/>
        <v>24.860199714693294</v>
      </c>
      <c r="J26" s="17">
        <f t="shared" si="6"/>
        <v>914.8900000000001</v>
      </c>
      <c r="K26" s="17">
        <f t="shared" si="6"/>
        <v>39.07</v>
      </c>
      <c r="L26" s="17">
        <f t="shared" si="2"/>
        <v>23.416687995904788</v>
      </c>
      <c r="M26" s="16">
        <f t="shared" si="6"/>
        <v>640.83999999999992</v>
      </c>
      <c r="N26" s="16">
        <f t="shared" si="6"/>
        <v>41.739999999999995</v>
      </c>
      <c r="O26" s="19">
        <f t="shared" si="3"/>
        <v>15.353138476281744</v>
      </c>
      <c r="P26" s="17">
        <f t="shared" si="6"/>
        <v>1730</v>
      </c>
      <c r="Q26" s="17">
        <f t="shared" si="6"/>
        <v>87.82</v>
      </c>
      <c r="R26" s="17">
        <f t="shared" si="1"/>
        <v>19.699385105898429</v>
      </c>
    </row>
    <row r="27" spans="1:18" x14ac:dyDescent="0.25">
      <c r="A27" s="2" t="s">
        <v>24</v>
      </c>
      <c r="B27" s="2" t="s">
        <v>25</v>
      </c>
      <c r="C27" s="2">
        <v>73</v>
      </c>
      <c r="D27" s="10">
        <v>0</v>
      </c>
      <c r="E27" s="10">
        <v>0</v>
      </c>
      <c r="F27" s="10"/>
      <c r="G27" s="6">
        <v>49.33</v>
      </c>
      <c r="H27" s="6">
        <v>3.22</v>
      </c>
      <c r="I27" s="6">
        <f t="shared" si="0"/>
        <v>15.319875776397515</v>
      </c>
      <c r="J27" s="12">
        <v>131.65</v>
      </c>
      <c r="K27" s="12">
        <v>9.3699999999999992</v>
      </c>
      <c r="L27" s="12">
        <f t="shared" si="2"/>
        <v>14.05016008537887</v>
      </c>
      <c r="M27" s="6">
        <v>14.68</v>
      </c>
      <c r="N27" s="6">
        <v>0.95</v>
      </c>
      <c r="O27" s="6">
        <f t="shared" si="3"/>
        <v>15.452631578947368</v>
      </c>
      <c r="P27" s="12">
        <v>195.67</v>
      </c>
      <c r="Q27" s="12">
        <v>13.53</v>
      </c>
      <c r="R27" s="12">
        <f t="shared" si="1"/>
        <v>14.461936437546193</v>
      </c>
    </row>
    <row r="28" spans="1:18" x14ac:dyDescent="0.25">
      <c r="A28" s="2" t="s">
        <v>24</v>
      </c>
      <c r="B28" s="2" t="s">
        <v>26</v>
      </c>
      <c r="C28" s="2">
        <v>112</v>
      </c>
      <c r="D28" s="10">
        <v>0</v>
      </c>
      <c r="E28" s="10">
        <v>0</v>
      </c>
      <c r="F28" s="10"/>
      <c r="G28" s="6">
        <v>131.35</v>
      </c>
      <c r="H28" s="6">
        <v>7.23</v>
      </c>
      <c r="I28" s="6">
        <f t="shared" si="0"/>
        <v>18.167358229598893</v>
      </c>
      <c r="J28" s="12">
        <v>240.73</v>
      </c>
      <c r="K28" s="12">
        <v>11.13</v>
      </c>
      <c r="L28" s="12">
        <f t="shared" si="2"/>
        <v>21.628930817610062</v>
      </c>
      <c r="M28" s="6">
        <v>25.53</v>
      </c>
      <c r="N28" s="6">
        <v>1.37</v>
      </c>
      <c r="O28" s="6">
        <f t="shared" si="3"/>
        <v>18.635036496350363</v>
      </c>
      <c r="P28" s="12">
        <v>397.62</v>
      </c>
      <c r="Q28" s="12">
        <v>19.72</v>
      </c>
      <c r="R28" s="12">
        <f t="shared" si="1"/>
        <v>20.163286004056797</v>
      </c>
    </row>
    <row r="29" spans="1:18" x14ac:dyDescent="0.25">
      <c r="A29" s="2" t="s">
        <v>24</v>
      </c>
      <c r="B29" s="2" t="s">
        <v>27</v>
      </c>
      <c r="C29" s="2">
        <v>77</v>
      </c>
      <c r="D29" s="10">
        <v>0</v>
      </c>
      <c r="E29" s="10">
        <v>0</v>
      </c>
      <c r="F29" s="10"/>
      <c r="G29" s="6">
        <v>53.55</v>
      </c>
      <c r="H29" s="6">
        <v>3.03</v>
      </c>
      <c r="I29" s="6">
        <f t="shared" si="0"/>
        <v>17.673267326732674</v>
      </c>
      <c r="J29" s="12">
        <v>211.37</v>
      </c>
      <c r="K29" s="12">
        <v>8.17</v>
      </c>
      <c r="L29" s="12">
        <f t="shared" si="2"/>
        <v>25.871481028151777</v>
      </c>
      <c r="M29" s="6">
        <v>25.75</v>
      </c>
      <c r="N29" s="6">
        <v>2.68</v>
      </c>
      <c r="O29" s="6">
        <f t="shared" si="3"/>
        <v>9.6082089552238799</v>
      </c>
      <c r="P29" s="12">
        <v>290.67</v>
      </c>
      <c r="Q29" s="12">
        <v>13.88</v>
      </c>
      <c r="R29" s="12">
        <f t="shared" si="1"/>
        <v>20.941642651296831</v>
      </c>
    </row>
    <row r="30" spans="1:18" x14ac:dyDescent="0.25">
      <c r="A30" s="2" t="s">
        <v>24</v>
      </c>
      <c r="B30" s="2" t="s">
        <v>28</v>
      </c>
      <c r="C30" s="2">
        <v>39</v>
      </c>
      <c r="D30" s="10">
        <v>0</v>
      </c>
      <c r="E30" s="10">
        <v>0</v>
      </c>
      <c r="F30" s="10"/>
      <c r="G30" s="6">
        <v>88.13</v>
      </c>
      <c r="H30" s="6">
        <v>3.93</v>
      </c>
      <c r="I30" s="6">
        <f t="shared" si="0"/>
        <v>22.424936386768447</v>
      </c>
      <c r="J30" s="12">
        <v>0.6</v>
      </c>
      <c r="K30" s="12">
        <v>0.12</v>
      </c>
      <c r="L30" s="12">
        <f t="shared" si="2"/>
        <v>5</v>
      </c>
      <c r="M30" s="6">
        <v>0</v>
      </c>
      <c r="N30" s="6">
        <v>0</v>
      </c>
      <c r="O30" s="6"/>
      <c r="P30" s="12">
        <v>88.73</v>
      </c>
      <c r="Q30" s="12">
        <v>4.05</v>
      </c>
      <c r="R30" s="12">
        <f t="shared" si="1"/>
        <v>21.908641975308644</v>
      </c>
    </row>
    <row r="31" spans="1:18" x14ac:dyDescent="0.25">
      <c r="A31" s="2" t="s">
        <v>24</v>
      </c>
      <c r="B31" s="2" t="s">
        <v>29</v>
      </c>
      <c r="C31" s="2">
        <v>101</v>
      </c>
      <c r="D31" s="10">
        <v>0</v>
      </c>
      <c r="E31" s="10">
        <v>0</v>
      </c>
      <c r="F31" s="10"/>
      <c r="G31" s="6">
        <v>100</v>
      </c>
      <c r="H31" s="6">
        <v>4.74</v>
      </c>
      <c r="I31" s="6">
        <f t="shared" si="0"/>
        <v>21.09704641350211</v>
      </c>
      <c r="J31" s="12">
        <v>290.32</v>
      </c>
      <c r="K31" s="12">
        <v>15.04</v>
      </c>
      <c r="L31" s="12">
        <f t="shared" si="2"/>
        <v>19.303191489361701</v>
      </c>
      <c r="M31" s="6">
        <v>10.47</v>
      </c>
      <c r="N31" s="6">
        <v>1.49</v>
      </c>
      <c r="O31" s="6">
        <f t="shared" si="3"/>
        <v>7.026845637583893</v>
      </c>
      <c r="P31" s="12">
        <v>400.78</v>
      </c>
      <c r="Q31" s="12">
        <v>21.27</v>
      </c>
      <c r="R31" s="12">
        <f t="shared" si="1"/>
        <v>18.842501175364362</v>
      </c>
    </row>
    <row r="32" spans="1:18" x14ac:dyDescent="0.25">
      <c r="A32" s="2" t="s">
        <v>24</v>
      </c>
      <c r="B32" s="2" t="s">
        <v>30</v>
      </c>
      <c r="C32" s="2">
        <v>63</v>
      </c>
      <c r="D32" s="10">
        <v>0</v>
      </c>
      <c r="E32" s="10">
        <v>0</v>
      </c>
      <c r="F32" s="10"/>
      <c r="G32" s="6">
        <v>39.200000000000003</v>
      </c>
      <c r="H32" s="6">
        <v>2.77</v>
      </c>
      <c r="I32" s="6">
        <f t="shared" si="0"/>
        <v>14.151624548736462</v>
      </c>
      <c r="J32" s="12">
        <v>177.35</v>
      </c>
      <c r="K32" s="12">
        <v>8.9499999999999993</v>
      </c>
      <c r="L32" s="12">
        <f t="shared" si="2"/>
        <v>19.815642458100559</v>
      </c>
      <c r="M32" s="6">
        <v>6.5</v>
      </c>
      <c r="N32" s="6">
        <v>0.73</v>
      </c>
      <c r="O32" s="6">
        <f t="shared" si="3"/>
        <v>8.9041095890410968</v>
      </c>
      <c r="P32" s="12">
        <v>223.05</v>
      </c>
      <c r="Q32" s="12">
        <v>12.45</v>
      </c>
      <c r="R32" s="12">
        <f t="shared" si="1"/>
        <v>17.91566265060241</v>
      </c>
    </row>
    <row r="33" spans="1:18" x14ac:dyDescent="0.25">
      <c r="A33" s="2"/>
      <c r="B33" s="8" t="s">
        <v>71</v>
      </c>
      <c r="C33" s="14">
        <f>SUM(C27:C32)</f>
        <v>465</v>
      </c>
      <c r="D33" s="15">
        <f t="shared" ref="D33:Q33" si="7">SUM(D27:D32)</f>
        <v>0</v>
      </c>
      <c r="E33" s="15">
        <f t="shared" si="7"/>
        <v>0</v>
      </c>
      <c r="F33" s="15">
        <f t="shared" si="7"/>
        <v>0</v>
      </c>
      <c r="G33" s="16">
        <f t="shared" si="7"/>
        <v>461.56</v>
      </c>
      <c r="H33" s="16">
        <f t="shared" si="7"/>
        <v>24.919999999999998</v>
      </c>
      <c r="I33" s="19">
        <f t="shared" si="0"/>
        <v>18.521669341894061</v>
      </c>
      <c r="J33" s="17">
        <f t="shared" si="7"/>
        <v>1052.02</v>
      </c>
      <c r="K33" s="17">
        <f t="shared" si="7"/>
        <v>52.78</v>
      </c>
      <c r="L33" s="17">
        <f t="shared" si="2"/>
        <v>19.932171276998861</v>
      </c>
      <c r="M33" s="16">
        <f t="shared" si="7"/>
        <v>82.93</v>
      </c>
      <c r="N33" s="16">
        <f t="shared" si="7"/>
        <v>7.2200000000000006</v>
      </c>
      <c r="O33" s="19">
        <f t="shared" si="3"/>
        <v>11.486149584487535</v>
      </c>
      <c r="P33" s="17">
        <f t="shared" si="7"/>
        <v>1596.52</v>
      </c>
      <c r="Q33" s="17">
        <f t="shared" si="7"/>
        <v>84.9</v>
      </c>
      <c r="R33" s="17">
        <f t="shared" si="1"/>
        <v>18.804711425206122</v>
      </c>
    </row>
    <row r="34" spans="1:18" x14ac:dyDescent="0.25">
      <c r="A34" s="2" t="s">
        <v>31</v>
      </c>
      <c r="B34" s="2" t="s">
        <v>32</v>
      </c>
      <c r="C34" s="2">
        <v>121</v>
      </c>
      <c r="D34" s="10">
        <v>0</v>
      </c>
      <c r="E34" s="10">
        <v>0</v>
      </c>
      <c r="F34" s="10"/>
      <c r="G34" s="6">
        <v>278.85000000000002</v>
      </c>
      <c r="H34" s="6">
        <v>6.41</v>
      </c>
      <c r="I34" s="6">
        <f t="shared" si="0"/>
        <v>43.502340093603749</v>
      </c>
      <c r="J34" s="12">
        <v>635.15</v>
      </c>
      <c r="K34" s="12">
        <v>17.13</v>
      </c>
      <c r="L34" s="12">
        <f t="shared" si="2"/>
        <v>37.078225335668421</v>
      </c>
      <c r="M34" s="6">
        <v>10.58</v>
      </c>
      <c r="N34" s="6">
        <v>1.53</v>
      </c>
      <c r="O34" s="6">
        <f t="shared" si="3"/>
        <v>6.9150326797385624</v>
      </c>
      <c r="P34" s="12">
        <v>924.58</v>
      </c>
      <c r="Q34" s="12">
        <v>25.07</v>
      </c>
      <c r="R34" s="12">
        <f t="shared" si="1"/>
        <v>36.879936178699644</v>
      </c>
    </row>
    <row r="35" spans="1:18" x14ac:dyDescent="0.25">
      <c r="A35" s="2" t="s">
        <v>31</v>
      </c>
      <c r="B35" s="2" t="s">
        <v>33</v>
      </c>
      <c r="C35" s="2">
        <v>86</v>
      </c>
      <c r="D35" s="10">
        <v>0</v>
      </c>
      <c r="E35" s="10">
        <v>0</v>
      </c>
      <c r="F35" s="10"/>
      <c r="G35" s="6">
        <v>106.25</v>
      </c>
      <c r="H35" s="6">
        <v>3.62</v>
      </c>
      <c r="I35" s="6">
        <f t="shared" si="0"/>
        <v>29.350828729281766</v>
      </c>
      <c r="J35" s="12">
        <v>313.58</v>
      </c>
      <c r="K35" s="12">
        <v>10.119999999999999</v>
      </c>
      <c r="L35" s="12">
        <f t="shared" si="2"/>
        <v>30.98616600790514</v>
      </c>
      <c r="M35" s="6">
        <v>43.78</v>
      </c>
      <c r="N35" s="6">
        <v>4.58</v>
      </c>
      <c r="O35" s="6">
        <f t="shared" si="3"/>
        <v>9.5589519650655017</v>
      </c>
      <c r="P35" s="12">
        <v>463.62</v>
      </c>
      <c r="Q35" s="12">
        <v>18.329999999999998</v>
      </c>
      <c r="R35" s="12">
        <f t="shared" si="1"/>
        <v>25.292962356792145</v>
      </c>
    </row>
    <row r="36" spans="1:18" x14ac:dyDescent="0.25">
      <c r="A36" s="2" t="s">
        <v>31</v>
      </c>
      <c r="B36" s="2" t="s">
        <v>34</v>
      </c>
      <c r="C36" s="2">
        <v>59</v>
      </c>
      <c r="D36" s="10">
        <v>0</v>
      </c>
      <c r="E36" s="10">
        <v>0</v>
      </c>
      <c r="F36" s="10"/>
      <c r="G36" s="6">
        <v>196</v>
      </c>
      <c r="H36" s="6">
        <v>3.57</v>
      </c>
      <c r="I36" s="6">
        <f t="shared" si="0"/>
        <v>54.901960784313729</v>
      </c>
      <c r="J36" s="12">
        <v>295.8</v>
      </c>
      <c r="K36" s="12">
        <v>7.33</v>
      </c>
      <c r="L36" s="12">
        <f t="shared" si="2"/>
        <v>40.354706684856751</v>
      </c>
      <c r="M36" s="6">
        <v>27.58</v>
      </c>
      <c r="N36" s="6">
        <v>2.33</v>
      </c>
      <c r="O36" s="6">
        <f t="shared" si="3"/>
        <v>11.836909871244634</v>
      </c>
      <c r="P36" s="12">
        <v>519.38</v>
      </c>
      <c r="Q36" s="12">
        <v>13.23</v>
      </c>
      <c r="R36" s="12">
        <f t="shared" si="1"/>
        <v>39.257747543461825</v>
      </c>
    </row>
    <row r="37" spans="1:18" x14ac:dyDescent="0.25">
      <c r="A37" s="2" t="s">
        <v>31</v>
      </c>
      <c r="B37" s="2" t="s">
        <v>35</v>
      </c>
      <c r="C37" s="2">
        <v>39</v>
      </c>
      <c r="D37" s="10">
        <v>0</v>
      </c>
      <c r="E37" s="10">
        <v>0</v>
      </c>
      <c r="F37" s="10"/>
      <c r="G37" s="6">
        <v>196</v>
      </c>
      <c r="H37" s="6">
        <v>6.04</v>
      </c>
      <c r="I37" s="6">
        <f t="shared" si="0"/>
        <v>32.450331125827816</v>
      </c>
      <c r="J37" s="12">
        <v>33.43</v>
      </c>
      <c r="K37" s="12">
        <v>1.25</v>
      </c>
      <c r="L37" s="12">
        <f t="shared" si="2"/>
        <v>26.744</v>
      </c>
      <c r="M37" s="6">
        <v>0</v>
      </c>
      <c r="N37" s="6">
        <v>0</v>
      </c>
      <c r="O37" s="6"/>
      <c r="P37" s="12">
        <v>229.43</v>
      </c>
      <c r="Q37" s="12">
        <v>7.29</v>
      </c>
      <c r="R37" s="12">
        <f t="shared" si="1"/>
        <v>31.471879286694101</v>
      </c>
    </row>
    <row r="38" spans="1:18" x14ac:dyDescent="0.25">
      <c r="A38" s="2" t="s">
        <v>31</v>
      </c>
      <c r="B38" s="2" t="s">
        <v>36</v>
      </c>
      <c r="C38" s="2">
        <v>383</v>
      </c>
      <c r="D38" s="10">
        <v>0</v>
      </c>
      <c r="E38" s="10">
        <v>0</v>
      </c>
      <c r="F38" s="10"/>
      <c r="G38" s="6">
        <v>307.75</v>
      </c>
      <c r="H38" s="6">
        <v>14.46</v>
      </c>
      <c r="I38" s="6">
        <f t="shared" si="0"/>
        <v>21.282849239280772</v>
      </c>
      <c r="J38" s="12">
        <v>769.07</v>
      </c>
      <c r="K38" s="12">
        <v>39.67</v>
      </c>
      <c r="L38" s="12">
        <f t="shared" si="2"/>
        <v>19.386690194101337</v>
      </c>
      <c r="M38" s="6">
        <v>43.78</v>
      </c>
      <c r="N38" s="6">
        <v>1.72</v>
      </c>
      <c r="O38" s="6">
        <f t="shared" si="3"/>
        <v>25.453488372093023</v>
      </c>
      <c r="P38" s="12">
        <v>1120.5999999999999</v>
      </c>
      <c r="Q38" s="12">
        <v>55.85</v>
      </c>
      <c r="R38" s="12">
        <f t="shared" si="1"/>
        <v>20.064458370635631</v>
      </c>
    </row>
    <row r="39" spans="1:18" x14ac:dyDescent="0.25">
      <c r="A39" s="2" t="s">
        <v>31</v>
      </c>
      <c r="B39" s="2" t="s">
        <v>37</v>
      </c>
      <c r="C39" s="2">
        <v>84</v>
      </c>
      <c r="D39" s="10">
        <v>0</v>
      </c>
      <c r="E39" s="10">
        <v>0</v>
      </c>
      <c r="F39" s="10"/>
      <c r="G39" s="6">
        <v>71.069999999999993</v>
      </c>
      <c r="H39" s="6">
        <v>8.91</v>
      </c>
      <c r="I39" s="6">
        <f t="shared" si="0"/>
        <v>7.9764309764309758</v>
      </c>
      <c r="J39" s="12">
        <v>74.87</v>
      </c>
      <c r="K39" s="12">
        <v>5.91</v>
      </c>
      <c r="L39" s="12">
        <f t="shared" si="2"/>
        <v>12.668358714043993</v>
      </c>
      <c r="M39" s="6">
        <v>96.35</v>
      </c>
      <c r="N39" s="6">
        <v>6.31</v>
      </c>
      <c r="O39" s="6">
        <f t="shared" si="3"/>
        <v>15.269413629160063</v>
      </c>
      <c r="P39" s="12">
        <v>242.28</v>
      </c>
      <c r="Q39" s="12">
        <v>21.13</v>
      </c>
      <c r="R39" s="12">
        <f t="shared" si="1"/>
        <v>11.466161855182206</v>
      </c>
    </row>
    <row r="40" spans="1:18" x14ac:dyDescent="0.25">
      <c r="A40" s="2" t="s">
        <v>31</v>
      </c>
      <c r="B40" s="2" t="s">
        <v>38</v>
      </c>
      <c r="C40" s="2">
        <v>50</v>
      </c>
      <c r="D40" s="10">
        <v>0</v>
      </c>
      <c r="E40" s="10">
        <v>0</v>
      </c>
      <c r="F40" s="10"/>
      <c r="G40" s="6">
        <v>29</v>
      </c>
      <c r="H40" s="6">
        <v>0.8</v>
      </c>
      <c r="I40" s="6">
        <f t="shared" si="0"/>
        <v>36.25</v>
      </c>
      <c r="J40" s="12">
        <v>316</v>
      </c>
      <c r="K40" s="12">
        <v>10.4</v>
      </c>
      <c r="L40" s="12">
        <f t="shared" si="2"/>
        <v>30.384615384615383</v>
      </c>
      <c r="M40" s="6">
        <v>0</v>
      </c>
      <c r="N40" s="6">
        <v>0</v>
      </c>
      <c r="O40" s="6"/>
      <c r="P40" s="12">
        <v>345</v>
      </c>
      <c r="Q40" s="12">
        <v>11.2</v>
      </c>
      <c r="R40" s="12">
        <f t="shared" si="1"/>
        <v>30.803571428571431</v>
      </c>
    </row>
    <row r="41" spans="1:18" x14ac:dyDescent="0.25">
      <c r="A41" s="2" t="s">
        <v>31</v>
      </c>
      <c r="B41" s="2" t="s">
        <v>39</v>
      </c>
      <c r="C41" s="2">
        <v>132</v>
      </c>
      <c r="D41" s="10">
        <v>0</v>
      </c>
      <c r="E41" s="10">
        <v>0</v>
      </c>
      <c r="F41" s="10"/>
      <c r="G41" s="6">
        <v>0</v>
      </c>
      <c r="H41" s="6">
        <v>0</v>
      </c>
      <c r="I41" s="6"/>
      <c r="J41" s="12">
        <v>443.7</v>
      </c>
      <c r="K41" s="12">
        <v>20.09</v>
      </c>
      <c r="L41" s="12">
        <f t="shared" si="2"/>
        <v>22.085614733698357</v>
      </c>
      <c r="M41" s="6">
        <v>283.5</v>
      </c>
      <c r="N41" s="6">
        <v>10.87</v>
      </c>
      <c r="O41" s="6">
        <f t="shared" si="3"/>
        <v>26.080956761729531</v>
      </c>
      <c r="P41" s="12">
        <v>727.2</v>
      </c>
      <c r="Q41" s="12">
        <v>30.96</v>
      </c>
      <c r="R41" s="12">
        <f t="shared" si="1"/>
        <v>23.488372093023255</v>
      </c>
    </row>
    <row r="42" spans="1:18" x14ac:dyDescent="0.25">
      <c r="A42" s="2"/>
      <c r="B42" s="8" t="s">
        <v>71</v>
      </c>
      <c r="C42" s="14">
        <f>SUM(C34:C41)</f>
        <v>954</v>
      </c>
      <c r="D42" s="15">
        <f t="shared" ref="D42:Q42" si="8">SUM(D34:D41)</f>
        <v>0</v>
      </c>
      <c r="E42" s="15">
        <f t="shared" si="8"/>
        <v>0</v>
      </c>
      <c r="F42" s="15">
        <f t="shared" si="8"/>
        <v>0</v>
      </c>
      <c r="G42" s="16">
        <f t="shared" si="8"/>
        <v>1184.9199999999998</v>
      </c>
      <c r="H42" s="16">
        <f t="shared" si="8"/>
        <v>43.81</v>
      </c>
      <c r="I42" s="19">
        <f t="shared" si="0"/>
        <v>27.046792969641629</v>
      </c>
      <c r="J42" s="17">
        <f t="shared" si="8"/>
        <v>2881.6</v>
      </c>
      <c r="K42" s="17">
        <f t="shared" si="8"/>
        <v>111.9</v>
      </c>
      <c r="L42" s="17">
        <f t="shared" si="2"/>
        <v>25.751563896336013</v>
      </c>
      <c r="M42" s="16">
        <f t="shared" si="8"/>
        <v>505.57</v>
      </c>
      <c r="N42" s="16">
        <f t="shared" si="8"/>
        <v>27.340000000000003</v>
      </c>
      <c r="O42" s="19">
        <f t="shared" si="3"/>
        <v>18.491953182150692</v>
      </c>
      <c r="P42" s="17">
        <f t="shared" si="8"/>
        <v>4572.09</v>
      </c>
      <c r="Q42" s="17">
        <f t="shared" si="8"/>
        <v>183.06</v>
      </c>
      <c r="R42" s="17">
        <f t="shared" si="1"/>
        <v>24.975909537856442</v>
      </c>
    </row>
    <row r="43" spans="1:18" x14ac:dyDescent="0.25">
      <c r="A43" s="2" t="s">
        <v>40</v>
      </c>
      <c r="B43" s="2" t="s">
        <v>41</v>
      </c>
      <c r="C43" s="2">
        <v>118</v>
      </c>
      <c r="D43" s="10">
        <v>0</v>
      </c>
      <c r="E43" s="10">
        <v>0</v>
      </c>
      <c r="F43" s="10"/>
      <c r="G43" s="6">
        <v>209.5</v>
      </c>
      <c r="H43" s="6">
        <v>7.55</v>
      </c>
      <c r="I43" s="6">
        <f t="shared" si="0"/>
        <v>27.748344370860927</v>
      </c>
      <c r="J43" s="12">
        <v>252.67</v>
      </c>
      <c r="K43" s="12">
        <v>8.89</v>
      </c>
      <c r="L43" s="12">
        <f t="shared" si="2"/>
        <v>28.421822272215969</v>
      </c>
      <c r="M43" s="6">
        <v>16.7</v>
      </c>
      <c r="N43" s="6">
        <v>2.3199999999999998</v>
      </c>
      <c r="O43" s="6">
        <f t="shared" si="3"/>
        <v>7.1982758620689653</v>
      </c>
      <c r="P43" s="12">
        <v>478.87</v>
      </c>
      <c r="Q43" s="12">
        <v>18.75</v>
      </c>
      <c r="R43" s="12">
        <f t="shared" si="1"/>
        <v>25.539733333333334</v>
      </c>
    </row>
    <row r="44" spans="1:18" x14ac:dyDescent="0.25">
      <c r="A44" s="2" t="s">
        <v>40</v>
      </c>
      <c r="B44" s="2" t="s">
        <v>42</v>
      </c>
      <c r="C44" s="2">
        <v>236</v>
      </c>
      <c r="D44" s="10">
        <v>0</v>
      </c>
      <c r="E44" s="10">
        <v>0</v>
      </c>
      <c r="F44" s="10"/>
      <c r="G44" s="6">
        <v>487</v>
      </c>
      <c r="H44" s="6">
        <v>16.600000000000001</v>
      </c>
      <c r="I44" s="6">
        <f t="shared" si="0"/>
        <v>29.337349397590359</v>
      </c>
      <c r="J44" s="12">
        <v>251.48</v>
      </c>
      <c r="K44" s="12">
        <v>13.67</v>
      </c>
      <c r="L44" s="12">
        <f t="shared" si="2"/>
        <v>18.396488661302122</v>
      </c>
      <c r="M44" s="6">
        <v>19.77</v>
      </c>
      <c r="N44" s="6">
        <v>3.37</v>
      </c>
      <c r="O44" s="6">
        <f t="shared" si="3"/>
        <v>5.8664688427299696</v>
      </c>
      <c r="P44" s="12">
        <v>758.25</v>
      </c>
      <c r="Q44" s="12">
        <v>33.64</v>
      </c>
      <c r="R44" s="12">
        <f t="shared" si="1"/>
        <v>22.540130796670631</v>
      </c>
    </row>
    <row r="45" spans="1:18" x14ac:dyDescent="0.25">
      <c r="A45" s="2" t="s">
        <v>40</v>
      </c>
      <c r="B45" s="2" t="s">
        <v>43</v>
      </c>
      <c r="C45" s="2">
        <v>207</v>
      </c>
      <c r="D45" s="10">
        <v>0</v>
      </c>
      <c r="E45" s="10">
        <v>0</v>
      </c>
      <c r="F45" s="10"/>
      <c r="G45" s="6">
        <v>456</v>
      </c>
      <c r="H45" s="6">
        <v>19.510000000000002</v>
      </c>
      <c r="I45" s="6">
        <f t="shared" si="0"/>
        <v>23.37262942080984</v>
      </c>
      <c r="J45" s="12">
        <v>186.53</v>
      </c>
      <c r="K45" s="12">
        <v>11.61</v>
      </c>
      <c r="L45" s="12">
        <f t="shared" si="2"/>
        <v>16.066322136089578</v>
      </c>
      <c r="M45" s="6">
        <v>16.670000000000002</v>
      </c>
      <c r="N45" s="6">
        <v>2.97</v>
      </c>
      <c r="O45" s="6">
        <f t="shared" si="3"/>
        <v>5.6127946127946133</v>
      </c>
      <c r="P45" s="12">
        <v>659.2</v>
      </c>
      <c r="Q45" s="12">
        <v>34.090000000000003</v>
      </c>
      <c r="R45" s="12">
        <f t="shared" si="1"/>
        <v>19.337048987973013</v>
      </c>
    </row>
    <row r="46" spans="1:18" x14ac:dyDescent="0.25">
      <c r="A46" s="2" t="s">
        <v>40</v>
      </c>
      <c r="B46" s="2" t="s">
        <v>44</v>
      </c>
      <c r="C46" s="2">
        <v>81</v>
      </c>
      <c r="D46" s="10">
        <v>0</v>
      </c>
      <c r="E46" s="10">
        <v>0</v>
      </c>
      <c r="F46" s="10"/>
      <c r="G46" s="6">
        <v>363.6</v>
      </c>
      <c r="H46" s="6">
        <v>9.4499999999999993</v>
      </c>
      <c r="I46" s="6">
        <f t="shared" si="0"/>
        <v>38.476190476190482</v>
      </c>
      <c r="J46" s="12">
        <v>188.8</v>
      </c>
      <c r="K46" s="12">
        <v>5.93</v>
      </c>
      <c r="L46" s="12">
        <f t="shared" si="2"/>
        <v>31.838111298482296</v>
      </c>
      <c r="M46" s="6">
        <v>4.93</v>
      </c>
      <c r="N46" s="6">
        <v>0.51</v>
      </c>
      <c r="O46" s="6">
        <f t="shared" si="3"/>
        <v>9.6666666666666661</v>
      </c>
      <c r="P46" s="12">
        <v>557.33000000000004</v>
      </c>
      <c r="Q46" s="12">
        <v>15.88</v>
      </c>
      <c r="R46" s="12">
        <f t="shared" si="1"/>
        <v>35.096347607052898</v>
      </c>
    </row>
    <row r="47" spans="1:18" x14ac:dyDescent="0.25">
      <c r="A47" s="2" t="s">
        <v>40</v>
      </c>
      <c r="B47" s="2" t="s">
        <v>45</v>
      </c>
      <c r="C47" s="2">
        <v>110</v>
      </c>
      <c r="D47" s="10">
        <v>0</v>
      </c>
      <c r="E47" s="10">
        <v>0</v>
      </c>
      <c r="F47" s="10"/>
      <c r="G47" s="6">
        <v>191</v>
      </c>
      <c r="H47" s="6">
        <v>7.54</v>
      </c>
      <c r="I47" s="6">
        <f t="shared" si="0"/>
        <v>25.331564986737401</v>
      </c>
      <c r="J47" s="12">
        <v>130.52000000000001</v>
      </c>
      <c r="K47" s="12">
        <v>5.86</v>
      </c>
      <c r="L47" s="12">
        <f t="shared" si="2"/>
        <v>22.273037542662117</v>
      </c>
      <c r="M47" s="6">
        <v>19.829999999999998</v>
      </c>
      <c r="N47" s="6">
        <v>2.82</v>
      </c>
      <c r="O47" s="6">
        <f t="shared" si="3"/>
        <v>7.0319148936170208</v>
      </c>
      <c r="P47" s="12">
        <v>341.34</v>
      </c>
      <c r="Q47" s="12">
        <v>16.23</v>
      </c>
      <c r="R47" s="12">
        <f t="shared" si="1"/>
        <v>21.031423290203325</v>
      </c>
    </row>
    <row r="48" spans="1:18" x14ac:dyDescent="0.25">
      <c r="A48" s="2" t="s">
        <v>40</v>
      </c>
      <c r="B48" s="2" t="s">
        <v>46</v>
      </c>
      <c r="C48" s="2">
        <v>92</v>
      </c>
      <c r="D48" s="10">
        <v>0</v>
      </c>
      <c r="E48" s="10">
        <v>0</v>
      </c>
      <c r="F48" s="10"/>
      <c r="G48" s="6">
        <v>308.45</v>
      </c>
      <c r="H48" s="6">
        <v>7.67</v>
      </c>
      <c r="I48" s="6">
        <f t="shared" si="0"/>
        <v>40.215123859191657</v>
      </c>
      <c r="J48" s="12">
        <v>252.05</v>
      </c>
      <c r="K48" s="12">
        <v>10.96</v>
      </c>
      <c r="L48" s="12">
        <f t="shared" si="2"/>
        <v>22.997262773722628</v>
      </c>
      <c r="M48" s="6">
        <v>16.25</v>
      </c>
      <c r="N48" s="6">
        <v>1.99</v>
      </c>
      <c r="O48" s="6">
        <f t="shared" si="3"/>
        <v>8.1658291457286438</v>
      </c>
      <c r="P48" s="12">
        <v>576.75</v>
      </c>
      <c r="Q48" s="12">
        <v>20.62</v>
      </c>
      <c r="R48" s="12">
        <f t="shared" si="1"/>
        <v>27.970417070805041</v>
      </c>
    </row>
    <row r="49" spans="1:18" x14ac:dyDescent="0.25">
      <c r="A49" s="2" t="s">
        <v>40</v>
      </c>
      <c r="B49" s="2" t="s">
        <v>47</v>
      </c>
      <c r="C49" s="2">
        <v>32</v>
      </c>
      <c r="D49" s="10">
        <v>0</v>
      </c>
      <c r="E49" s="10">
        <v>0</v>
      </c>
      <c r="F49" s="10"/>
      <c r="G49" s="6">
        <v>17.8</v>
      </c>
      <c r="H49" s="6">
        <v>0.46</v>
      </c>
      <c r="I49" s="6">
        <f t="shared" si="0"/>
        <v>38.695652173913047</v>
      </c>
      <c r="J49" s="12">
        <v>70.400000000000006</v>
      </c>
      <c r="K49" s="12">
        <v>3.21</v>
      </c>
      <c r="L49" s="12">
        <f t="shared" si="2"/>
        <v>21.931464174454831</v>
      </c>
      <c r="M49" s="6">
        <v>8.33</v>
      </c>
      <c r="N49" s="6">
        <v>1.0900000000000001</v>
      </c>
      <c r="O49" s="6">
        <f t="shared" si="3"/>
        <v>7.6422018348623846</v>
      </c>
      <c r="P49" s="12">
        <v>96.53</v>
      </c>
      <c r="Q49" s="12">
        <v>4.76</v>
      </c>
      <c r="R49" s="12">
        <f t="shared" si="1"/>
        <v>20.279411764705884</v>
      </c>
    </row>
    <row r="50" spans="1:18" x14ac:dyDescent="0.25">
      <c r="A50" s="2" t="s">
        <v>40</v>
      </c>
      <c r="B50" s="2" t="s">
        <v>48</v>
      </c>
      <c r="C50" s="2">
        <v>391</v>
      </c>
      <c r="D50" s="10">
        <v>0</v>
      </c>
      <c r="E50" s="10">
        <v>0</v>
      </c>
      <c r="F50" s="10"/>
      <c r="G50" s="6">
        <v>1472.18</v>
      </c>
      <c r="H50" s="6">
        <v>65.28</v>
      </c>
      <c r="I50" s="6">
        <f t="shared" si="0"/>
        <v>22.551776960784313</v>
      </c>
      <c r="J50" s="12">
        <v>71.5</v>
      </c>
      <c r="K50" s="12">
        <v>4.4400000000000004</v>
      </c>
      <c r="L50" s="12">
        <f t="shared" si="2"/>
        <v>16.103603603603602</v>
      </c>
      <c r="M50" s="6">
        <v>10.37</v>
      </c>
      <c r="N50" s="6">
        <v>1.05</v>
      </c>
      <c r="O50" s="6">
        <f t="shared" si="3"/>
        <v>9.8761904761904749</v>
      </c>
      <c r="P50" s="12">
        <v>1554.05</v>
      </c>
      <c r="Q50" s="12">
        <v>70.77</v>
      </c>
      <c r="R50" s="12">
        <f t="shared" si="1"/>
        <v>21.959163487353401</v>
      </c>
    </row>
    <row r="51" spans="1:18" x14ac:dyDescent="0.25">
      <c r="A51" s="2" t="s">
        <v>40</v>
      </c>
      <c r="B51" s="2" t="s">
        <v>49</v>
      </c>
      <c r="C51" s="2">
        <v>40</v>
      </c>
      <c r="D51" s="10">
        <v>0</v>
      </c>
      <c r="E51" s="10">
        <v>0</v>
      </c>
      <c r="F51" s="10"/>
      <c r="G51" s="6">
        <v>192.07</v>
      </c>
      <c r="H51" s="6">
        <v>8.17</v>
      </c>
      <c r="I51" s="6">
        <f t="shared" si="0"/>
        <v>23.509179926560588</v>
      </c>
      <c r="J51" s="12">
        <v>0</v>
      </c>
      <c r="K51" s="12">
        <v>0</v>
      </c>
      <c r="L51" s="12"/>
      <c r="M51" s="6">
        <v>0</v>
      </c>
      <c r="N51" s="6">
        <v>0</v>
      </c>
      <c r="O51" s="6"/>
      <c r="P51" s="12">
        <v>192.07</v>
      </c>
      <c r="Q51" s="12">
        <v>8.17</v>
      </c>
      <c r="R51" s="12">
        <f t="shared" si="1"/>
        <v>23.509179926560588</v>
      </c>
    </row>
    <row r="52" spans="1:18" x14ac:dyDescent="0.25">
      <c r="A52" s="2" t="s">
        <v>40</v>
      </c>
      <c r="B52" s="2" t="s">
        <v>50</v>
      </c>
      <c r="C52" s="2">
        <v>53</v>
      </c>
      <c r="D52" s="10">
        <v>0</v>
      </c>
      <c r="E52" s="10">
        <v>0</v>
      </c>
      <c r="F52" s="10"/>
      <c r="G52" s="6">
        <v>200.9</v>
      </c>
      <c r="H52" s="6">
        <v>4.51</v>
      </c>
      <c r="I52" s="6">
        <f t="shared" si="0"/>
        <v>44.545454545454547</v>
      </c>
      <c r="J52" s="12">
        <v>155.80000000000001</v>
      </c>
      <c r="K52" s="12">
        <v>4.32</v>
      </c>
      <c r="L52" s="12">
        <f t="shared" si="2"/>
        <v>36.064814814814817</v>
      </c>
      <c r="M52" s="6">
        <v>0</v>
      </c>
      <c r="N52" s="6">
        <v>0</v>
      </c>
      <c r="O52" s="6"/>
      <c r="P52" s="12">
        <v>356.7</v>
      </c>
      <c r="Q52" s="12">
        <v>8.82</v>
      </c>
      <c r="R52" s="12">
        <f t="shared" si="1"/>
        <v>40.442176870748298</v>
      </c>
    </row>
    <row r="53" spans="1:18" x14ac:dyDescent="0.25">
      <c r="A53" s="2" t="s">
        <v>40</v>
      </c>
      <c r="B53" s="2" t="s">
        <v>51</v>
      </c>
      <c r="C53" s="2">
        <v>164</v>
      </c>
      <c r="D53" s="10">
        <v>0</v>
      </c>
      <c r="E53" s="10">
        <v>0</v>
      </c>
      <c r="F53" s="10"/>
      <c r="G53" s="6">
        <v>376.5</v>
      </c>
      <c r="H53" s="6">
        <v>18.690000000000001</v>
      </c>
      <c r="I53" s="6">
        <f t="shared" si="0"/>
        <v>20.144462279293737</v>
      </c>
      <c r="J53" s="12">
        <v>23.83</v>
      </c>
      <c r="K53" s="12">
        <v>2.0099999999999998</v>
      </c>
      <c r="L53" s="12">
        <f t="shared" si="2"/>
        <v>11.855721393034827</v>
      </c>
      <c r="M53" s="6">
        <v>14.92</v>
      </c>
      <c r="N53" s="6">
        <v>1.77</v>
      </c>
      <c r="O53" s="6">
        <f t="shared" si="3"/>
        <v>8.4293785310734464</v>
      </c>
      <c r="P53" s="12">
        <v>415.25</v>
      </c>
      <c r="Q53" s="12">
        <v>22.47</v>
      </c>
      <c r="R53" s="12">
        <f t="shared" si="1"/>
        <v>18.480195816644414</v>
      </c>
    </row>
    <row r="54" spans="1:18" x14ac:dyDescent="0.25">
      <c r="A54" s="2" t="s">
        <v>40</v>
      </c>
      <c r="B54" s="2" t="s">
        <v>52</v>
      </c>
      <c r="C54" s="2">
        <v>77</v>
      </c>
      <c r="D54" s="10">
        <v>0</v>
      </c>
      <c r="E54" s="10">
        <v>0</v>
      </c>
      <c r="F54" s="10"/>
      <c r="G54" s="6">
        <v>250.93</v>
      </c>
      <c r="H54" s="6">
        <v>5.82</v>
      </c>
      <c r="I54" s="6">
        <f t="shared" si="0"/>
        <v>43.115120274914091</v>
      </c>
      <c r="J54" s="12">
        <v>160.52000000000001</v>
      </c>
      <c r="K54" s="12">
        <v>6.24</v>
      </c>
      <c r="L54" s="12">
        <f t="shared" si="2"/>
        <v>25.724358974358974</v>
      </c>
      <c r="M54" s="6">
        <v>52.97</v>
      </c>
      <c r="N54" s="6">
        <v>5.21</v>
      </c>
      <c r="O54" s="6">
        <f t="shared" si="3"/>
        <v>10.166986564299425</v>
      </c>
      <c r="P54" s="12">
        <v>464.42</v>
      </c>
      <c r="Q54" s="12">
        <v>17.27</v>
      </c>
      <c r="R54" s="12">
        <f t="shared" si="1"/>
        <v>26.891719745222932</v>
      </c>
    </row>
    <row r="55" spans="1:18" x14ac:dyDescent="0.25">
      <c r="A55" s="2" t="s">
        <v>40</v>
      </c>
      <c r="B55" s="2" t="s">
        <v>53</v>
      </c>
      <c r="C55" s="2">
        <v>163</v>
      </c>
      <c r="D55" s="10">
        <v>0</v>
      </c>
      <c r="E55" s="10">
        <v>0</v>
      </c>
      <c r="F55" s="10"/>
      <c r="G55" s="6">
        <v>272.5</v>
      </c>
      <c r="H55" s="6">
        <v>7.02</v>
      </c>
      <c r="I55" s="6">
        <f t="shared" si="0"/>
        <v>38.817663817663821</v>
      </c>
      <c r="J55" s="12">
        <v>623.35</v>
      </c>
      <c r="K55" s="12">
        <v>21.86</v>
      </c>
      <c r="L55" s="12">
        <f t="shared" si="2"/>
        <v>28.515553522415374</v>
      </c>
      <c r="M55" s="6">
        <v>14.42</v>
      </c>
      <c r="N55" s="6">
        <v>2.19</v>
      </c>
      <c r="O55" s="6">
        <f t="shared" si="3"/>
        <v>6.5844748858447488</v>
      </c>
      <c r="P55" s="12">
        <v>910.27</v>
      </c>
      <c r="Q55" s="12">
        <v>31.07</v>
      </c>
      <c r="R55" s="12">
        <f t="shared" si="1"/>
        <v>29.29739298358545</v>
      </c>
    </row>
    <row r="56" spans="1:18" x14ac:dyDescent="0.25">
      <c r="A56" s="2" t="s">
        <v>40</v>
      </c>
      <c r="B56" s="2" t="s">
        <v>54</v>
      </c>
      <c r="C56" s="2">
        <v>174</v>
      </c>
      <c r="D56" s="10">
        <v>0</v>
      </c>
      <c r="E56" s="10">
        <v>0</v>
      </c>
      <c r="F56" s="10"/>
      <c r="G56" s="6">
        <v>236.5</v>
      </c>
      <c r="H56" s="6">
        <v>6.23</v>
      </c>
      <c r="I56" s="6">
        <f t="shared" si="0"/>
        <v>37.961476725521663</v>
      </c>
      <c r="J56" s="12">
        <v>844.85</v>
      </c>
      <c r="K56" s="12">
        <v>27.98</v>
      </c>
      <c r="L56" s="12">
        <f t="shared" si="2"/>
        <v>30.194781987133666</v>
      </c>
      <c r="M56" s="6">
        <v>17.920000000000002</v>
      </c>
      <c r="N56" s="6">
        <v>2.5099999999999998</v>
      </c>
      <c r="O56" s="6">
        <f t="shared" si="3"/>
        <v>7.1394422310756989</v>
      </c>
      <c r="P56" s="12">
        <v>1099.27</v>
      </c>
      <c r="Q56" s="12">
        <v>36.72</v>
      </c>
      <c r="R56" s="12">
        <f t="shared" si="1"/>
        <v>29.936546840958606</v>
      </c>
    </row>
    <row r="57" spans="1:18" x14ac:dyDescent="0.25">
      <c r="A57" s="2"/>
      <c r="B57" s="8" t="s">
        <v>71</v>
      </c>
      <c r="C57" s="14">
        <f>SUM(C43:C56)</f>
        <v>1938</v>
      </c>
      <c r="D57" s="15">
        <f t="shared" ref="D57:Q57" si="9">SUM(D43:D56)</f>
        <v>0</v>
      </c>
      <c r="E57" s="15">
        <f t="shared" si="9"/>
        <v>0</v>
      </c>
      <c r="F57" s="15">
        <f t="shared" si="9"/>
        <v>0</v>
      </c>
      <c r="G57" s="16">
        <f t="shared" si="9"/>
        <v>5034.93</v>
      </c>
      <c r="H57" s="16">
        <f t="shared" si="9"/>
        <v>184.49999999999997</v>
      </c>
      <c r="I57" s="19">
        <f t="shared" si="0"/>
        <v>27.289593495934966</v>
      </c>
      <c r="J57" s="17">
        <f t="shared" si="9"/>
        <v>3212.2999999999997</v>
      </c>
      <c r="K57" s="17">
        <f t="shared" si="9"/>
        <v>126.98000000000002</v>
      </c>
      <c r="L57" s="17">
        <f t="shared" si="2"/>
        <v>25.297684674751924</v>
      </c>
      <c r="M57" s="16">
        <f t="shared" si="9"/>
        <v>213.07999999999998</v>
      </c>
      <c r="N57" s="16">
        <f t="shared" si="9"/>
        <v>27.800000000000004</v>
      </c>
      <c r="O57" s="19">
        <f t="shared" si="3"/>
        <v>7.6647482014388473</v>
      </c>
      <c r="P57" s="17">
        <f t="shared" si="9"/>
        <v>8460.3000000000011</v>
      </c>
      <c r="Q57" s="17">
        <f t="shared" si="9"/>
        <v>339.26</v>
      </c>
      <c r="R57" s="17">
        <f t="shared" si="1"/>
        <v>24.937511053469319</v>
      </c>
    </row>
    <row r="58" spans="1:18" x14ac:dyDescent="0.25">
      <c r="A58" s="2" t="s">
        <v>55</v>
      </c>
      <c r="B58" s="2" t="s">
        <v>56</v>
      </c>
      <c r="C58" s="2">
        <v>9</v>
      </c>
      <c r="D58" s="10">
        <v>0</v>
      </c>
      <c r="E58" s="10">
        <v>0</v>
      </c>
      <c r="F58" s="10"/>
      <c r="G58" s="6">
        <v>0</v>
      </c>
      <c r="H58" s="6">
        <v>0</v>
      </c>
      <c r="I58" s="6"/>
      <c r="J58" s="12">
        <v>3.8</v>
      </c>
      <c r="K58" s="12">
        <v>2.5</v>
      </c>
      <c r="L58" s="12">
        <f t="shared" si="2"/>
        <v>1.52</v>
      </c>
      <c r="M58" s="6">
        <v>0</v>
      </c>
      <c r="N58" s="6">
        <v>0</v>
      </c>
      <c r="O58" s="6"/>
      <c r="P58" s="12">
        <v>3.8</v>
      </c>
      <c r="Q58" s="12">
        <v>2.5</v>
      </c>
      <c r="R58" s="12">
        <f t="shared" si="1"/>
        <v>1.52</v>
      </c>
    </row>
    <row r="59" spans="1:18" x14ac:dyDescent="0.25">
      <c r="A59" s="2" t="s">
        <v>55</v>
      </c>
      <c r="B59" s="2" t="s">
        <v>57</v>
      </c>
      <c r="C59" s="2">
        <v>11</v>
      </c>
      <c r="D59" s="10">
        <v>0</v>
      </c>
      <c r="E59" s="10">
        <v>0</v>
      </c>
      <c r="F59" s="10"/>
      <c r="G59" s="6">
        <v>27.2</v>
      </c>
      <c r="H59" s="6">
        <v>0.98</v>
      </c>
      <c r="I59" s="6">
        <f t="shared" si="0"/>
        <v>27.755102040816325</v>
      </c>
      <c r="J59" s="12">
        <v>12.27</v>
      </c>
      <c r="K59" s="12">
        <v>0.69</v>
      </c>
      <c r="L59" s="12">
        <f t="shared" si="2"/>
        <v>17.782608695652176</v>
      </c>
      <c r="M59" s="6">
        <v>0</v>
      </c>
      <c r="N59" s="6">
        <v>0</v>
      </c>
      <c r="O59" s="6"/>
      <c r="P59" s="12">
        <v>39.47</v>
      </c>
      <c r="Q59" s="12">
        <v>1.67</v>
      </c>
      <c r="R59" s="12">
        <f t="shared" si="1"/>
        <v>23.634730538922156</v>
      </c>
    </row>
    <row r="60" spans="1:18" x14ac:dyDescent="0.25">
      <c r="A60" s="2" t="s">
        <v>55</v>
      </c>
      <c r="B60" s="2" t="s">
        <v>58</v>
      </c>
      <c r="C60" s="2">
        <v>8</v>
      </c>
      <c r="D60" s="10">
        <v>0</v>
      </c>
      <c r="E60" s="10">
        <v>0</v>
      </c>
      <c r="F60" s="10"/>
      <c r="G60" s="6">
        <v>0</v>
      </c>
      <c r="H60" s="6">
        <v>0</v>
      </c>
      <c r="I60" s="6"/>
      <c r="J60" s="12">
        <v>1.5</v>
      </c>
      <c r="K60" s="12">
        <v>0.2</v>
      </c>
      <c r="L60" s="12">
        <f t="shared" si="2"/>
        <v>7.5</v>
      </c>
      <c r="M60" s="6">
        <v>0.57999999999999996</v>
      </c>
      <c r="N60" s="6">
        <v>0</v>
      </c>
      <c r="O60" s="6"/>
      <c r="P60" s="12">
        <v>2.08</v>
      </c>
      <c r="Q60" s="12">
        <v>0.2</v>
      </c>
      <c r="R60" s="12">
        <f t="shared" si="1"/>
        <v>10.4</v>
      </c>
    </row>
    <row r="61" spans="1:18" x14ac:dyDescent="0.25">
      <c r="A61" s="14"/>
      <c r="B61" s="18" t="s">
        <v>71</v>
      </c>
      <c r="C61" s="14">
        <f>SUM(C58:C60)</f>
        <v>28</v>
      </c>
      <c r="D61" s="15">
        <f t="shared" ref="D61:Q61" si="10">SUM(D58:D60)</f>
        <v>0</v>
      </c>
      <c r="E61" s="15">
        <f t="shared" si="10"/>
        <v>0</v>
      </c>
      <c r="F61" s="15">
        <f t="shared" si="10"/>
        <v>0</v>
      </c>
      <c r="G61" s="16">
        <f t="shared" si="10"/>
        <v>27.2</v>
      </c>
      <c r="H61" s="16">
        <f t="shared" si="10"/>
        <v>0.98</v>
      </c>
      <c r="I61" s="19">
        <f t="shared" si="0"/>
        <v>27.755102040816325</v>
      </c>
      <c r="J61" s="17">
        <f t="shared" si="10"/>
        <v>17.57</v>
      </c>
      <c r="K61" s="17">
        <f t="shared" si="10"/>
        <v>3.39</v>
      </c>
      <c r="L61" s="17">
        <f t="shared" si="2"/>
        <v>5.1828908554572273</v>
      </c>
      <c r="M61" s="16">
        <f t="shared" si="10"/>
        <v>0.57999999999999996</v>
      </c>
      <c r="N61" s="16">
        <f t="shared" si="10"/>
        <v>0</v>
      </c>
      <c r="O61" s="19"/>
      <c r="P61" s="17">
        <f t="shared" si="10"/>
        <v>45.349999999999994</v>
      </c>
      <c r="Q61" s="17">
        <f t="shared" si="10"/>
        <v>4.37</v>
      </c>
      <c r="R61" s="17">
        <f t="shared" si="1"/>
        <v>10.377574370709381</v>
      </c>
    </row>
    <row r="62" spans="1:18" x14ac:dyDescent="0.25">
      <c r="A62" s="26" t="s">
        <v>72</v>
      </c>
      <c r="B62" s="26"/>
      <c r="C62" s="14">
        <f>C61+C57+C42+C33+C26+C21+C13</f>
        <v>5578</v>
      </c>
      <c r="D62" s="15">
        <f t="shared" ref="D62:Q62" si="11">D61+D57+D42+D33+D26+D21+D13</f>
        <v>0</v>
      </c>
      <c r="E62" s="15">
        <f t="shared" si="11"/>
        <v>0</v>
      </c>
      <c r="F62" s="15">
        <f t="shared" si="11"/>
        <v>0</v>
      </c>
      <c r="G62" s="16">
        <f t="shared" si="11"/>
        <v>9874.18</v>
      </c>
      <c r="H62" s="16">
        <f t="shared" si="11"/>
        <v>378.85999999999996</v>
      </c>
      <c r="I62" s="19">
        <f t="shared" si="0"/>
        <v>26.062872829013358</v>
      </c>
      <c r="J62" s="17">
        <f t="shared" si="11"/>
        <v>11944.66</v>
      </c>
      <c r="K62" s="17">
        <f t="shared" si="11"/>
        <v>508.28999999999996</v>
      </c>
      <c r="L62" s="17">
        <f t="shared" si="2"/>
        <v>23.499695055971987</v>
      </c>
      <c r="M62" s="16">
        <f t="shared" si="11"/>
        <v>1826.27</v>
      </c>
      <c r="N62" s="16">
        <f t="shared" si="11"/>
        <v>138.48999999999998</v>
      </c>
      <c r="O62" s="19">
        <f t="shared" si="3"/>
        <v>13.187017113148965</v>
      </c>
      <c r="P62" s="17">
        <f t="shared" si="11"/>
        <v>23645.120000000003</v>
      </c>
      <c r="Q62" s="17">
        <f t="shared" si="11"/>
        <v>1025.5900000000001</v>
      </c>
      <c r="R62" s="17">
        <f t="shared" si="1"/>
        <v>23.05513899316491</v>
      </c>
    </row>
  </sheetData>
  <mergeCells count="6">
    <mergeCell ref="P1:R1"/>
    <mergeCell ref="A62:B62"/>
    <mergeCell ref="D1:F1"/>
    <mergeCell ref="G1:I1"/>
    <mergeCell ref="J1:L1"/>
    <mergeCell ref="M1:O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selection activeCell="R61" sqref="R61"/>
    </sheetView>
  </sheetViews>
  <sheetFormatPr defaultRowHeight="15" x14ac:dyDescent="0.25"/>
  <cols>
    <col min="4" max="6" width="9.140625" style="1"/>
    <col min="10" max="12" width="9.140625" style="1"/>
    <col min="16" max="18" width="9.140625" style="1"/>
  </cols>
  <sheetData>
    <row r="1" spans="1:18" x14ac:dyDescent="0.25">
      <c r="A1" s="2"/>
      <c r="B1" s="2"/>
      <c r="C1" s="2"/>
      <c r="D1" s="27" t="s">
        <v>65</v>
      </c>
      <c r="E1" s="27"/>
      <c r="F1" s="27"/>
      <c r="G1" s="28" t="s">
        <v>66</v>
      </c>
      <c r="H1" s="28"/>
      <c r="I1" s="28"/>
      <c r="J1" s="25" t="s">
        <v>67</v>
      </c>
      <c r="K1" s="25"/>
      <c r="L1" s="25"/>
      <c r="M1" s="28" t="s">
        <v>68</v>
      </c>
      <c r="N1" s="28"/>
      <c r="O1" s="28"/>
      <c r="P1" s="25" t="s">
        <v>70</v>
      </c>
      <c r="Q1" s="25"/>
      <c r="R1" s="25"/>
    </row>
    <row r="2" spans="1:18" x14ac:dyDescent="0.25">
      <c r="A2" s="3" t="s">
        <v>59</v>
      </c>
      <c r="B2" s="3" t="s">
        <v>60</v>
      </c>
      <c r="C2" s="4" t="s">
        <v>61</v>
      </c>
      <c r="D2" s="20" t="s">
        <v>69</v>
      </c>
      <c r="E2" s="20" t="s">
        <v>63</v>
      </c>
      <c r="F2" s="20" t="s">
        <v>64</v>
      </c>
      <c r="G2" s="21" t="s">
        <v>62</v>
      </c>
      <c r="H2" s="21" t="s">
        <v>63</v>
      </c>
      <c r="I2" s="21" t="s">
        <v>64</v>
      </c>
      <c r="J2" s="22" t="s">
        <v>62</v>
      </c>
      <c r="K2" s="22" t="s">
        <v>63</v>
      </c>
      <c r="L2" s="22" t="s">
        <v>64</v>
      </c>
      <c r="M2" s="21" t="s">
        <v>62</v>
      </c>
      <c r="N2" s="21" t="s">
        <v>63</v>
      </c>
      <c r="O2" s="21" t="s">
        <v>64</v>
      </c>
      <c r="P2" s="22" t="s">
        <v>62</v>
      </c>
      <c r="Q2" s="22" t="s">
        <v>63</v>
      </c>
      <c r="R2" s="22" t="s">
        <v>64</v>
      </c>
    </row>
    <row r="3" spans="1:18" x14ac:dyDescent="0.25">
      <c r="A3" s="23" t="s">
        <v>0</v>
      </c>
      <c r="B3" s="23" t="s">
        <v>1</v>
      </c>
      <c r="C3" s="23"/>
      <c r="D3" s="12">
        <v>0</v>
      </c>
      <c r="E3" s="12">
        <v>0</v>
      </c>
      <c r="F3" s="12"/>
      <c r="G3" s="23">
        <v>22.2</v>
      </c>
      <c r="H3" s="23">
        <v>0.8</v>
      </c>
      <c r="I3" s="23">
        <f>G3/H3</f>
        <v>27.749999999999996</v>
      </c>
      <c r="J3" s="12">
        <v>0</v>
      </c>
      <c r="K3" s="12">
        <v>0</v>
      </c>
      <c r="L3" s="12"/>
      <c r="M3" s="23">
        <v>0</v>
      </c>
      <c r="N3" s="23">
        <v>0</v>
      </c>
      <c r="O3" s="23"/>
      <c r="P3" s="12">
        <f>SUM(G3+J3+M3)</f>
        <v>22.2</v>
      </c>
      <c r="Q3" s="12">
        <f>SUM(H3+K3+N3)</f>
        <v>0.8</v>
      </c>
      <c r="R3" s="12">
        <f>P3/Q3</f>
        <v>27.749999999999996</v>
      </c>
    </row>
    <row r="4" spans="1:18" x14ac:dyDescent="0.25">
      <c r="A4" s="23" t="s">
        <v>0</v>
      </c>
      <c r="B4" s="23" t="s">
        <v>2</v>
      </c>
      <c r="C4" s="23"/>
      <c r="D4" s="12">
        <v>0</v>
      </c>
      <c r="E4" s="12">
        <v>0</v>
      </c>
      <c r="F4" s="12"/>
      <c r="G4" s="23">
        <v>236.25</v>
      </c>
      <c r="H4" s="23">
        <v>10.913000000000002</v>
      </c>
      <c r="I4" s="23">
        <f t="shared" ref="I4:I61" si="0">G4/H4</f>
        <v>21.648492623476585</v>
      </c>
      <c r="J4" s="12">
        <v>239.5833333333334</v>
      </c>
      <c r="K4" s="12">
        <v>16.167000000000002</v>
      </c>
      <c r="L4" s="12">
        <f>J4/K4</f>
        <v>14.819282076658215</v>
      </c>
      <c r="M4" s="23">
        <v>12.616666666666667</v>
      </c>
      <c r="N4" s="23">
        <v>1.9069999999999998</v>
      </c>
      <c r="O4" s="23">
        <f>M4/N4</f>
        <v>6.6159762279321805</v>
      </c>
      <c r="P4" s="12">
        <f t="shared" ref="P4:Q59" si="1">SUM(G4+J4+M4)</f>
        <v>488.45000000000005</v>
      </c>
      <c r="Q4" s="12">
        <f t="shared" si="1"/>
        <v>28.987000000000005</v>
      </c>
      <c r="R4" s="12">
        <f t="shared" ref="R4:R61" si="2">P4/Q4</f>
        <v>16.850657191154653</v>
      </c>
    </row>
    <row r="5" spans="1:18" x14ac:dyDescent="0.25">
      <c r="A5" s="23" t="s">
        <v>0</v>
      </c>
      <c r="B5" s="23" t="s">
        <v>3</v>
      </c>
      <c r="C5" s="23"/>
      <c r="D5" s="12">
        <v>0</v>
      </c>
      <c r="E5" s="12">
        <v>0</v>
      </c>
      <c r="F5" s="12"/>
      <c r="G5" s="23">
        <v>488.94999999999982</v>
      </c>
      <c r="H5" s="23">
        <v>18.80899999999998</v>
      </c>
      <c r="I5" s="23">
        <f t="shared" si="0"/>
        <v>25.995534052847059</v>
      </c>
      <c r="J5" s="12">
        <v>267.64999999999998</v>
      </c>
      <c r="K5" s="12">
        <v>13.163999999999993</v>
      </c>
      <c r="L5" s="12">
        <f t="shared" ref="L5:L61" si="3">J5/K5</f>
        <v>20.331965967790953</v>
      </c>
      <c r="M5" s="23">
        <v>14.899999999999999</v>
      </c>
      <c r="N5" s="23">
        <v>2.355</v>
      </c>
      <c r="O5" s="23">
        <f t="shared" ref="O5:O61" si="4">M5/N5</f>
        <v>6.3269639065817405</v>
      </c>
      <c r="P5" s="12">
        <f t="shared" si="1"/>
        <v>771.49999999999977</v>
      </c>
      <c r="Q5" s="12">
        <f t="shared" si="1"/>
        <v>34.327999999999967</v>
      </c>
      <c r="R5" s="12">
        <f t="shared" si="2"/>
        <v>22.474364949895143</v>
      </c>
    </row>
    <row r="6" spans="1:18" x14ac:dyDescent="0.25">
      <c r="A6" s="23" t="s">
        <v>0</v>
      </c>
      <c r="B6" s="23" t="s">
        <v>4</v>
      </c>
      <c r="C6" s="23"/>
      <c r="D6" s="12">
        <v>0</v>
      </c>
      <c r="E6" s="12">
        <v>0</v>
      </c>
      <c r="F6" s="12"/>
      <c r="G6" s="23">
        <v>663.44999999999982</v>
      </c>
      <c r="H6" s="23">
        <v>30.843999999999941</v>
      </c>
      <c r="I6" s="23">
        <f t="shared" si="0"/>
        <v>21.509856049799023</v>
      </c>
      <c r="J6" s="12">
        <v>170.64999999999998</v>
      </c>
      <c r="K6" s="12">
        <v>8.6990000000000016</v>
      </c>
      <c r="L6" s="12">
        <f t="shared" si="3"/>
        <v>19.617197379009074</v>
      </c>
      <c r="M6" s="23">
        <v>23.149999999999995</v>
      </c>
      <c r="N6" s="23">
        <v>4.245000000000001</v>
      </c>
      <c r="O6" s="23">
        <f t="shared" si="4"/>
        <v>5.453474676089515</v>
      </c>
      <c r="P6" s="12">
        <f t="shared" si="1"/>
        <v>857.24999999999977</v>
      </c>
      <c r="Q6" s="12">
        <f t="shared" si="1"/>
        <v>43.78799999999994</v>
      </c>
      <c r="R6" s="12">
        <f t="shared" si="2"/>
        <v>19.577281446971796</v>
      </c>
    </row>
    <row r="7" spans="1:18" x14ac:dyDescent="0.25">
      <c r="A7" s="23" t="s">
        <v>0</v>
      </c>
      <c r="B7" s="23" t="s">
        <v>5</v>
      </c>
      <c r="C7" s="23"/>
      <c r="D7" s="12">
        <v>0</v>
      </c>
      <c r="E7" s="12">
        <v>0</v>
      </c>
      <c r="F7" s="12"/>
      <c r="G7" s="23">
        <v>111.59999999999998</v>
      </c>
      <c r="H7" s="23">
        <v>4.2800000000000011</v>
      </c>
      <c r="I7" s="23">
        <f t="shared" si="0"/>
        <v>26.074766355140174</v>
      </c>
      <c r="J7" s="12">
        <v>201.69999999999996</v>
      </c>
      <c r="K7" s="12">
        <v>9.2270000000000003</v>
      </c>
      <c r="L7" s="12">
        <f t="shared" si="3"/>
        <v>21.859759401755714</v>
      </c>
      <c r="M7" s="23">
        <v>1.9</v>
      </c>
      <c r="N7" s="23">
        <v>0.193</v>
      </c>
      <c r="O7" s="23">
        <f t="shared" si="4"/>
        <v>9.8445595854922274</v>
      </c>
      <c r="P7" s="12">
        <f t="shared" si="1"/>
        <v>315.19999999999993</v>
      </c>
      <c r="Q7" s="12">
        <f t="shared" si="1"/>
        <v>13.700000000000001</v>
      </c>
      <c r="R7" s="12">
        <f t="shared" si="2"/>
        <v>23.007299270072988</v>
      </c>
    </row>
    <row r="8" spans="1:18" x14ac:dyDescent="0.25">
      <c r="A8" s="23" t="s">
        <v>0</v>
      </c>
      <c r="B8" s="23" t="s">
        <v>6</v>
      </c>
      <c r="C8" s="23"/>
      <c r="D8" s="12">
        <v>0</v>
      </c>
      <c r="E8" s="12">
        <v>0</v>
      </c>
      <c r="F8" s="12"/>
      <c r="G8" s="23">
        <v>145.86666666666665</v>
      </c>
      <c r="H8" s="23">
        <v>9.0760000000000023</v>
      </c>
      <c r="I8" s="23">
        <f t="shared" si="0"/>
        <v>16.071690906419857</v>
      </c>
      <c r="J8" s="12">
        <v>81</v>
      </c>
      <c r="K8" s="12">
        <v>6.5669999999999993</v>
      </c>
      <c r="L8" s="12">
        <f t="shared" si="3"/>
        <v>12.334399269072637</v>
      </c>
      <c r="M8" s="23">
        <v>2.25</v>
      </c>
      <c r="N8" s="23">
        <v>0.79800000000000004</v>
      </c>
      <c r="O8" s="23">
        <f t="shared" si="4"/>
        <v>2.8195488721804511</v>
      </c>
      <c r="P8" s="12">
        <f t="shared" si="1"/>
        <v>229.11666666666665</v>
      </c>
      <c r="Q8" s="12">
        <f t="shared" si="1"/>
        <v>16.441000000000003</v>
      </c>
      <c r="R8" s="12">
        <f t="shared" si="2"/>
        <v>13.935689232204039</v>
      </c>
    </row>
    <row r="9" spans="1:18" x14ac:dyDescent="0.25">
      <c r="A9" s="23" t="s">
        <v>0</v>
      </c>
      <c r="B9" s="23" t="s">
        <v>7</v>
      </c>
      <c r="C9" s="23"/>
      <c r="D9" s="12">
        <v>0</v>
      </c>
      <c r="E9" s="12">
        <v>0</v>
      </c>
      <c r="F9" s="12"/>
      <c r="G9" s="23">
        <v>138.89999999999998</v>
      </c>
      <c r="H9" s="23">
        <v>5.1549999999999985</v>
      </c>
      <c r="I9" s="23">
        <f t="shared" si="0"/>
        <v>26.944713870029101</v>
      </c>
      <c r="J9" s="12">
        <v>69.783333333333331</v>
      </c>
      <c r="K9" s="12">
        <v>9.7850000000000019</v>
      </c>
      <c r="L9" s="12">
        <f t="shared" si="3"/>
        <v>7.1316641117356481</v>
      </c>
      <c r="M9" s="23">
        <v>12.45</v>
      </c>
      <c r="N9" s="23">
        <v>2.4140000000000006</v>
      </c>
      <c r="O9" s="23">
        <f t="shared" si="4"/>
        <v>5.1574150787075377</v>
      </c>
      <c r="P9" s="12">
        <f t="shared" si="1"/>
        <v>221.1333333333333</v>
      </c>
      <c r="Q9" s="12">
        <f t="shared" si="1"/>
        <v>17.354000000000003</v>
      </c>
      <c r="R9" s="12">
        <f t="shared" si="2"/>
        <v>12.742499327724632</v>
      </c>
    </row>
    <row r="10" spans="1:18" x14ac:dyDescent="0.25">
      <c r="A10" s="23" t="s">
        <v>0</v>
      </c>
      <c r="B10" s="23" t="s">
        <v>8</v>
      </c>
      <c r="C10" s="23"/>
      <c r="D10" s="12">
        <v>0</v>
      </c>
      <c r="E10" s="12">
        <v>0</v>
      </c>
      <c r="F10" s="12"/>
      <c r="G10" s="23">
        <v>122.3</v>
      </c>
      <c r="H10" s="23">
        <v>4.3970000000000011</v>
      </c>
      <c r="I10" s="23">
        <f t="shared" si="0"/>
        <v>27.81441892199226</v>
      </c>
      <c r="J10" s="12">
        <v>109.75000000000001</v>
      </c>
      <c r="K10" s="12">
        <v>5.607000000000002</v>
      </c>
      <c r="L10" s="12">
        <f t="shared" si="3"/>
        <v>19.573747101836986</v>
      </c>
      <c r="M10" s="23">
        <v>14.25</v>
      </c>
      <c r="N10" s="23">
        <v>1.579</v>
      </c>
      <c r="O10" s="23">
        <f t="shared" si="4"/>
        <v>9.02469917669411</v>
      </c>
      <c r="P10" s="12">
        <f t="shared" si="1"/>
        <v>246.3</v>
      </c>
      <c r="Q10" s="12">
        <f t="shared" si="1"/>
        <v>11.583000000000004</v>
      </c>
      <c r="R10" s="12">
        <f t="shared" si="2"/>
        <v>21.263921263921258</v>
      </c>
    </row>
    <row r="11" spans="1:18" x14ac:dyDescent="0.25">
      <c r="A11" s="23" t="s">
        <v>0</v>
      </c>
      <c r="B11" s="23" t="s">
        <v>9</v>
      </c>
      <c r="C11" s="23"/>
      <c r="D11" s="12">
        <v>0</v>
      </c>
      <c r="E11" s="12">
        <v>0</v>
      </c>
      <c r="F11" s="12"/>
      <c r="G11" s="23">
        <v>45.550000000000004</v>
      </c>
      <c r="H11" s="23">
        <v>3.0340000000000007</v>
      </c>
      <c r="I11" s="23">
        <f t="shared" si="0"/>
        <v>15.013183915622937</v>
      </c>
      <c r="J11" s="12">
        <v>54.86666666666666</v>
      </c>
      <c r="K11" s="12">
        <v>5.8620000000000001</v>
      </c>
      <c r="L11" s="12">
        <f t="shared" si="3"/>
        <v>9.3597179574661649</v>
      </c>
      <c r="M11" s="23">
        <v>2</v>
      </c>
      <c r="N11" s="23">
        <v>0.52799999999999991</v>
      </c>
      <c r="O11" s="23">
        <f t="shared" si="4"/>
        <v>3.7878787878787885</v>
      </c>
      <c r="P11" s="12">
        <f t="shared" si="1"/>
        <v>102.41666666666666</v>
      </c>
      <c r="Q11" s="12">
        <f t="shared" si="1"/>
        <v>9.4240000000000013</v>
      </c>
      <c r="R11" s="12">
        <f t="shared" si="2"/>
        <v>10.867642897566494</v>
      </c>
    </row>
    <row r="12" spans="1:18" x14ac:dyDescent="0.25">
      <c r="A12" s="23" t="s">
        <v>0</v>
      </c>
      <c r="B12" s="23" t="s">
        <v>10</v>
      </c>
      <c r="C12" s="23"/>
      <c r="D12" s="12">
        <v>0</v>
      </c>
      <c r="E12" s="12">
        <v>0</v>
      </c>
      <c r="F12" s="12"/>
      <c r="G12" s="23">
        <v>88.399999999999977</v>
      </c>
      <c r="H12" s="23">
        <v>3.7810000000000019</v>
      </c>
      <c r="I12" s="23">
        <f t="shared" si="0"/>
        <v>23.380058185665149</v>
      </c>
      <c r="J12" s="12">
        <v>248.66666666666666</v>
      </c>
      <c r="K12" s="12">
        <v>13.883999999999997</v>
      </c>
      <c r="L12" s="12">
        <f t="shared" si="3"/>
        <v>17.910304427158362</v>
      </c>
      <c r="M12" s="23">
        <v>34.316666666666663</v>
      </c>
      <c r="N12" s="23">
        <v>4.2169999999999987</v>
      </c>
      <c r="O12" s="23">
        <f t="shared" si="4"/>
        <v>8.1376966247727474</v>
      </c>
      <c r="P12" s="12">
        <f t="shared" si="1"/>
        <v>371.38333333333327</v>
      </c>
      <c r="Q12" s="12">
        <f t="shared" si="1"/>
        <v>21.881999999999998</v>
      </c>
      <c r="R12" s="12">
        <f t="shared" si="2"/>
        <v>16.972092739847056</v>
      </c>
    </row>
    <row r="13" spans="1:18" x14ac:dyDescent="0.25">
      <c r="A13" s="23"/>
      <c r="B13" s="16" t="s">
        <v>73</v>
      </c>
      <c r="C13" s="16"/>
      <c r="D13" s="17"/>
      <c r="E13" s="17"/>
      <c r="F13" s="17"/>
      <c r="G13" s="16">
        <f>SUM(G3:G12)</f>
        <v>2063.4666666666662</v>
      </c>
      <c r="H13" s="16">
        <f t="shared" ref="H13:Q13" si="5">SUM(H3:H12)</f>
        <v>91.088999999999956</v>
      </c>
      <c r="I13" s="16">
        <f t="shared" si="0"/>
        <v>22.653302447789166</v>
      </c>
      <c r="J13" s="17">
        <f t="shared" si="5"/>
        <v>1443.6499999999999</v>
      </c>
      <c r="K13" s="17">
        <f t="shared" si="5"/>
        <v>88.962000000000003</v>
      </c>
      <c r="L13" s="17">
        <f t="shared" si="3"/>
        <v>16.227715204244507</v>
      </c>
      <c r="M13" s="16">
        <f t="shared" si="5"/>
        <v>117.83333333333331</v>
      </c>
      <c r="N13" s="16">
        <f t="shared" si="5"/>
        <v>18.236000000000004</v>
      </c>
      <c r="O13" s="16">
        <f t="shared" si="4"/>
        <v>6.461577831395771</v>
      </c>
      <c r="P13" s="17">
        <f t="shared" si="5"/>
        <v>3624.9499999999994</v>
      </c>
      <c r="Q13" s="17">
        <f t="shared" si="5"/>
        <v>198.28699999999995</v>
      </c>
      <c r="R13" s="17">
        <f t="shared" si="2"/>
        <v>18.281329587920542</v>
      </c>
    </row>
    <row r="14" spans="1:18" x14ac:dyDescent="0.25">
      <c r="A14" s="23" t="s">
        <v>11</v>
      </c>
      <c r="B14" s="23" t="s">
        <v>12</v>
      </c>
      <c r="C14" s="23"/>
      <c r="D14" s="12">
        <v>0</v>
      </c>
      <c r="E14" s="12">
        <v>0</v>
      </c>
      <c r="F14" s="12"/>
      <c r="G14" s="23">
        <v>164.09999999999997</v>
      </c>
      <c r="H14" s="23">
        <v>4.7990000000000004</v>
      </c>
      <c r="I14" s="23">
        <f t="shared" si="0"/>
        <v>34.194623879974984</v>
      </c>
      <c r="J14" s="12">
        <v>210.46666666666664</v>
      </c>
      <c r="K14" s="12">
        <v>11.348000000000003</v>
      </c>
      <c r="L14" s="12">
        <f t="shared" si="3"/>
        <v>18.546586770062266</v>
      </c>
      <c r="M14" s="23">
        <v>22.25</v>
      </c>
      <c r="N14" s="23">
        <v>1.6719999999999999</v>
      </c>
      <c r="O14" s="23">
        <f t="shared" si="4"/>
        <v>13.307416267942584</v>
      </c>
      <c r="P14" s="12">
        <f t="shared" si="1"/>
        <v>396.81666666666661</v>
      </c>
      <c r="Q14" s="12">
        <f t="shared" si="1"/>
        <v>17.819000000000003</v>
      </c>
      <c r="R14" s="12">
        <f t="shared" si="2"/>
        <v>22.269300559328052</v>
      </c>
    </row>
    <row r="15" spans="1:18" x14ac:dyDescent="0.25">
      <c r="A15" s="23" t="s">
        <v>11</v>
      </c>
      <c r="B15" s="23" t="s">
        <v>13</v>
      </c>
      <c r="C15" s="23"/>
      <c r="D15" s="12">
        <v>0</v>
      </c>
      <c r="E15" s="12">
        <v>0</v>
      </c>
      <c r="F15" s="12"/>
      <c r="G15" s="23">
        <v>17.2</v>
      </c>
      <c r="H15" s="23">
        <v>0.63</v>
      </c>
      <c r="I15" s="23">
        <f t="shared" si="0"/>
        <v>27.301587301587301</v>
      </c>
      <c r="J15" s="12">
        <v>295.43333333333334</v>
      </c>
      <c r="K15" s="12">
        <v>10.823</v>
      </c>
      <c r="L15" s="12">
        <f t="shared" si="3"/>
        <v>27.296806184360467</v>
      </c>
      <c r="M15" s="23">
        <v>71.166666666666657</v>
      </c>
      <c r="N15" s="23">
        <v>2.9169999999999998</v>
      </c>
      <c r="O15" s="23">
        <f t="shared" si="4"/>
        <v>24.397211747228887</v>
      </c>
      <c r="P15" s="12">
        <f t="shared" si="1"/>
        <v>383.79999999999995</v>
      </c>
      <c r="Q15" s="12">
        <f t="shared" si="1"/>
        <v>14.370000000000001</v>
      </c>
      <c r="R15" s="12">
        <f t="shared" si="2"/>
        <v>26.708420320111337</v>
      </c>
    </row>
    <row r="16" spans="1:18" x14ac:dyDescent="0.25">
      <c r="A16" s="23" t="s">
        <v>11</v>
      </c>
      <c r="B16" s="23" t="s">
        <v>14</v>
      </c>
      <c r="C16" s="23"/>
      <c r="D16" s="12">
        <v>0</v>
      </c>
      <c r="E16" s="12">
        <v>0</v>
      </c>
      <c r="F16" s="12"/>
      <c r="G16" s="23">
        <v>26.200000000000003</v>
      </c>
      <c r="H16" s="23">
        <v>1.401</v>
      </c>
      <c r="I16" s="23">
        <f t="shared" si="0"/>
        <v>18.70092790863669</v>
      </c>
      <c r="J16" s="12">
        <v>278.09999999999997</v>
      </c>
      <c r="K16" s="12">
        <v>11.770999999999997</v>
      </c>
      <c r="L16" s="12">
        <f t="shared" si="3"/>
        <v>23.625860164811829</v>
      </c>
      <c r="M16" s="23">
        <v>49.7</v>
      </c>
      <c r="N16" s="23">
        <v>2.8340000000000001</v>
      </c>
      <c r="O16" s="23">
        <f t="shared" si="4"/>
        <v>17.537050105857446</v>
      </c>
      <c r="P16" s="12">
        <f t="shared" si="1"/>
        <v>353.99999999999994</v>
      </c>
      <c r="Q16" s="12">
        <f t="shared" si="1"/>
        <v>16.005999999999997</v>
      </c>
      <c r="R16" s="12">
        <f t="shared" si="2"/>
        <v>22.116706235161814</v>
      </c>
    </row>
    <row r="17" spans="1:18" x14ac:dyDescent="0.25">
      <c r="A17" s="23" t="s">
        <v>11</v>
      </c>
      <c r="B17" s="23" t="s">
        <v>15</v>
      </c>
      <c r="C17" s="23"/>
      <c r="D17" s="12">
        <v>0</v>
      </c>
      <c r="E17" s="12">
        <v>0</v>
      </c>
      <c r="F17" s="12"/>
      <c r="G17" s="23">
        <v>188.35</v>
      </c>
      <c r="H17" s="23">
        <v>5.8170000000000011</v>
      </c>
      <c r="I17" s="23">
        <f t="shared" si="0"/>
        <v>32.379233281760349</v>
      </c>
      <c r="J17" s="12">
        <v>167.54999999999998</v>
      </c>
      <c r="K17" s="12">
        <v>8.9629999999999992</v>
      </c>
      <c r="L17" s="12">
        <f t="shared" si="3"/>
        <v>18.693517795381009</v>
      </c>
      <c r="M17" s="23">
        <v>19.916666666666668</v>
      </c>
      <c r="N17" s="23">
        <v>1.3259999999999998</v>
      </c>
      <c r="O17" s="23">
        <f t="shared" si="4"/>
        <v>15.020110608345906</v>
      </c>
      <c r="P17" s="12">
        <f t="shared" si="1"/>
        <v>375.81666666666666</v>
      </c>
      <c r="Q17" s="12">
        <f t="shared" si="1"/>
        <v>16.106000000000002</v>
      </c>
      <c r="R17" s="12">
        <f t="shared" si="2"/>
        <v>23.333954219959434</v>
      </c>
    </row>
    <row r="18" spans="1:18" x14ac:dyDescent="0.25">
      <c r="A18" s="23" t="s">
        <v>11</v>
      </c>
      <c r="B18" s="23" t="s">
        <v>16</v>
      </c>
      <c r="C18" s="23"/>
      <c r="D18" s="12">
        <v>0</v>
      </c>
      <c r="E18" s="12">
        <v>0</v>
      </c>
      <c r="F18" s="12"/>
      <c r="G18" s="23">
        <v>51.4</v>
      </c>
      <c r="H18" s="23">
        <v>1.65</v>
      </c>
      <c r="I18" s="23">
        <f t="shared" si="0"/>
        <v>31.151515151515152</v>
      </c>
      <c r="J18" s="12">
        <v>269.75</v>
      </c>
      <c r="K18" s="12">
        <v>12.920999999999994</v>
      </c>
      <c r="L18" s="12">
        <f t="shared" si="3"/>
        <v>20.876867115548343</v>
      </c>
      <c r="M18" s="23">
        <v>7.25</v>
      </c>
      <c r="N18" s="23">
        <v>0.5</v>
      </c>
      <c r="O18" s="23">
        <f t="shared" si="4"/>
        <v>14.5</v>
      </c>
      <c r="P18" s="12">
        <f t="shared" si="1"/>
        <v>328.4</v>
      </c>
      <c r="Q18" s="12">
        <f t="shared" si="1"/>
        <v>15.070999999999994</v>
      </c>
      <c r="R18" s="12">
        <f t="shared" si="2"/>
        <v>21.790193086059325</v>
      </c>
    </row>
    <row r="19" spans="1:18" x14ac:dyDescent="0.25">
      <c r="A19" s="23" t="s">
        <v>11</v>
      </c>
      <c r="B19" s="23" t="s">
        <v>17</v>
      </c>
      <c r="C19" s="23"/>
      <c r="D19" s="12">
        <v>0</v>
      </c>
      <c r="E19" s="12">
        <v>0</v>
      </c>
      <c r="F19" s="12"/>
      <c r="G19" s="23">
        <v>0</v>
      </c>
      <c r="H19" s="23">
        <v>0</v>
      </c>
      <c r="I19" s="23"/>
      <c r="J19" s="12">
        <v>614.25000000000011</v>
      </c>
      <c r="K19" s="12">
        <v>18.777999999999981</v>
      </c>
      <c r="L19" s="12">
        <f t="shared" si="3"/>
        <v>32.711151347321376</v>
      </c>
      <c r="M19" s="23">
        <v>77.500000000000014</v>
      </c>
      <c r="N19" s="23">
        <v>3.9670000000000005</v>
      </c>
      <c r="O19" s="23">
        <f t="shared" si="4"/>
        <v>19.536173430804133</v>
      </c>
      <c r="P19" s="12">
        <f t="shared" si="1"/>
        <v>691.75000000000011</v>
      </c>
      <c r="Q19" s="12">
        <f t="shared" si="1"/>
        <v>22.744999999999983</v>
      </c>
      <c r="R19" s="12">
        <f t="shared" si="2"/>
        <v>30.413277643438146</v>
      </c>
    </row>
    <row r="20" spans="1:18" x14ac:dyDescent="0.25">
      <c r="A20" s="23" t="s">
        <v>11</v>
      </c>
      <c r="B20" s="23" t="s">
        <v>18</v>
      </c>
      <c r="C20" s="23"/>
      <c r="D20" s="12">
        <v>0</v>
      </c>
      <c r="E20" s="12">
        <v>0</v>
      </c>
      <c r="F20" s="12"/>
      <c r="G20" s="23">
        <v>0</v>
      </c>
      <c r="H20" s="23">
        <v>0</v>
      </c>
      <c r="I20" s="23"/>
      <c r="J20" s="12">
        <v>347.30000000000013</v>
      </c>
      <c r="K20" s="12">
        <v>11.677999999999999</v>
      </c>
      <c r="L20" s="12">
        <f t="shared" si="3"/>
        <v>29.73968145230349</v>
      </c>
      <c r="M20" s="23">
        <v>0</v>
      </c>
      <c r="N20" s="23">
        <v>0</v>
      </c>
      <c r="O20" s="23"/>
      <c r="P20" s="12">
        <f t="shared" si="1"/>
        <v>347.30000000000013</v>
      </c>
      <c r="Q20" s="12">
        <f t="shared" si="1"/>
        <v>11.677999999999999</v>
      </c>
      <c r="R20" s="12">
        <f t="shared" si="2"/>
        <v>29.73968145230349</v>
      </c>
    </row>
    <row r="21" spans="1:18" x14ac:dyDescent="0.25">
      <c r="A21" s="23"/>
      <c r="B21" s="16" t="s">
        <v>73</v>
      </c>
      <c r="C21" s="16"/>
      <c r="D21" s="17"/>
      <c r="E21" s="17"/>
      <c r="F21" s="17"/>
      <c r="G21" s="16">
        <f>SUM(G14:G20)</f>
        <v>447.24999999999989</v>
      </c>
      <c r="H21" s="16">
        <f t="shared" ref="H21:Q21" si="6">SUM(H14:H20)</f>
        <v>14.297000000000002</v>
      </c>
      <c r="I21" s="16">
        <f t="shared" si="0"/>
        <v>31.282786598587101</v>
      </c>
      <c r="J21" s="17">
        <f t="shared" si="6"/>
        <v>2182.8500000000004</v>
      </c>
      <c r="K21" s="17">
        <f t="shared" si="6"/>
        <v>86.281999999999968</v>
      </c>
      <c r="L21" s="17">
        <f t="shared" si="3"/>
        <v>25.299019494216651</v>
      </c>
      <c r="M21" s="16">
        <f t="shared" si="6"/>
        <v>247.78333333333336</v>
      </c>
      <c r="N21" s="16">
        <f t="shared" si="6"/>
        <v>13.216000000000001</v>
      </c>
      <c r="O21" s="16">
        <f t="shared" si="4"/>
        <v>18.748738902340598</v>
      </c>
      <c r="P21" s="17">
        <f t="shared" si="6"/>
        <v>2877.8833333333332</v>
      </c>
      <c r="Q21" s="17">
        <f t="shared" si="6"/>
        <v>113.79499999999999</v>
      </c>
      <c r="R21" s="17">
        <f t="shared" si="2"/>
        <v>25.290068397849936</v>
      </c>
    </row>
    <row r="22" spans="1:18" x14ac:dyDescent="0.25">
      <c r="A22" s="23" t="s">
        <v>19</v>
      </c>
      <c r="B22" s="23" t="s">
        <v>20</v>
      </c>
      <c r="C22" s="23"/>
      <c r="D22" s="12">
        <v>0</v>
      </c>
      <c r="E22" s="12">
        <v>0</v>
      </c>
      <c r="F22" s="12"/>
      <c r="G22" s="23">
        <v>33.599999999999994</v>
      </c>
      <c r="H22" s="23">
        <v>1.46</v>
      </c>
      <c r="I22" s="23">
        <f t="shared" si="0"/>
        <v>23.013698630136982</v>
      </c>
      <c r="J22" s="12">
        <v>125.36666666666667</v>
      </c>
      <c r="K22" s="12">
        <v>5.9070000000000018</v>
      </c>
      <c r="L22" s="12">
        <f t="shared" si="3"/>
        <v>21.223407256926805</v>
      </c>
      <c r="M22" s="23">
        <v>207.43333333333331</v>
      </c>
      <c r="N22" s="23">
        <v>15.820999999999991</v>
      </c>
      <c r="O22" s="23">
        <f t="shared" si="4"/>
        <v>13.111265617428318</v>
      </c>
      <c r="P22" s="12">
        <f t="shared" si="1"/>
        <v>366.4</v>
      </c>
      <c r="Q22" s="12">
        <f t="shared" si="1"/>
        <v>23.187999999999992</v>
      </c>
      <c r="R22" s="12">
        <f t="shared" si="2"/>
        <v>15.801276522339146</v>
      </c>
    </row>
    <row r="23" spans="1:18" x14ac:dyDescent="0.25">
      <c r="A23" s="23" t="s">
        <v>19</v>
      </c>
      <c r="B23" s="23" t="s">
        <v>22</v>
      </c>
      <c r="C23" s="23"/>
      <c r="D23" s="12">
        <v>0</v>
      </c>
      <c r="E23" s="12">
        <v>0</v>
      </c>
      <c r="F23" s="12"/>
      <c r="G23" s="23">
        <v>2.0666666666666664</v>
      </c>
      <c r="H23" s="23">
        <v>0</v>
      </c>
      <c r="I23" s="23"/>
      <c r="J23" s="12">
        <v>305.68333333333345</v>
      </c>
      <c r="K23" s="12">
        <v>15.647999999999998</v>
      </c>
      <c r="L23" s="12">
        <f t="shared" si="3"/>
        <v>19.534977845944113</v>
      </c>
      <c r="M23" s="23">
        <v>98.683333333333323</v>
      </c>
      <c r="N23" s="23">
        <v>6.8540000000000019</v>
      </c>
      <c r="O23" s="23">
        <f t="shared" si="4"/>
        <v>14.397918490419215</v>
      </c>
      <c r="P23" s="12">
        <f t="shared" si="1"/>
        <v>406.43333333333345</v>
      </c>
      <c r="Q23" s="12">
        <f t="shared" si="1"/>
        <v>22.501999999999999</v>
      </c>
      <c r="R23" s="12">
        <f t="shared" si="2"/>
        <v>18.062098183865142</v>
      </c>
    </row>
    <row r="24" spans="1:18" x14ac:dyDescent="0.25">
      <c r="A24" s="23" t="s">
        <v>19</v>
      </c>
      <c r="B24" s="23" t="s">
        <v>23</v>
      </c>
      <c r="C24" s="23"/>
      <c r="D24" s="12">
        <v>0</v>
      </c>
      <c r="E24" s="12">
        <v>0</v>
      </c>
      <c r="F24" s="12"/>
      <c r="G24" s="23">
        <v>22.9</v>
      </c>
      <c r="H24" s="23">
        <v>1.1659999999999999</v>
      </c>
      <c r="I24" s="23">
        <f t="shared" si="0"/>
        <v>19.639794168096056</v>
      </c>
      <c r="J24" s="12">
        <v>361.13333333333333</v>
      </c>
      <c r="K24" s="12">
        <v>14.574999999999999</v>
      </c>
      <c r="L24" s="12">
        <f t="shared" si="3"/>
        <v>24.777587192681533</v>
      </c>
      <c r="M24" s="23">
        <v>355.71666666666675</v>
      </c>
      <c r="N24" s="23">
        <v>25.381999999999991</v>
      </c>
      <c r="O24" s="23">
        <f t="shared" si="4"/>
        <v>14.014524728810452</v>
      </c>
      <c r="P24" s="12">
        <f t="shared" si="1"/>
        <v>739.75</v>
      </c>
      <c r="Q24" s="12">
        <f t="shared" si="1"/>
        <v>41.12299999999999</v>
      </c>
      <c r="R24" s="12">
        <f t="shared" si="2"/>
        <v>17.988716776499775</v>
      </c>
    </row>
    <row r="25" spans="1:18" x14ac:dyDescent="0.25">
      <c r="A25" s="23"/>
      <c r="B25" s="23" t="s">
        <v>73</v>
      </c>
      <c r="C25" s="23"/>
      <c r="D25" s="12"/>
      <c r="E25" s="12"/>
      <c r="F25" s="12"/>
      <c r="G25" s="16">
        <f>SUM(G22:G24)</f>
        <v>58.566666666666656</v>
      </c>
      <c r="H25" s="16">
        <f t="shared" ref="H25:Q25" si="7">SUM(H22:H24)</f>
        <v>2.6259999999999999</v>
      </c>
      <c r="I25" s="16">
        <f t="shared" si="0"/>
        <v>22.302614876872301</v>
      </c>
      <c r="J25" s="17">
        <f t="shared" si="7"/>
        <v>792.18333333333339</v>
      </c>
      <c r="K25" s="17">
        <f t="shared" si="7"/>
        <v>36.129999999999995</v>
      </c>
      <c r="L25" s="17">
        <f t="shared" si="3"/>
        <v>21.925915674877761</v>
      </c>
      <c r="M25" s="16">
        <f t="shared" si="7"/>
        <v>661.83333333333337</v>
      </c>
      <c r="N25" s="16">
        <f t="shared" si="7"/>
        <v>48.056999999999988</v>
      </c>
      <c r="O25" s="16">
        <f t="shared" si="4"/>
        <v>13.771840383988462</v>
      </c>
      <c r="P25" s="17">
        <f t="shared" si="7"/>
        <v>1512.5833333333335</v>
      </c>
      <c r="Q25" s="17">
        <f t="shared" si="7"/>
        <v>86.812999999999988</v>
      </c>
      <c r="R25" s="17">
        <f t="shared" si="2"/>
        <v>17.423465763576118</v>
      </c>
    </row>
    <row r="26" spans="1:18" x14ac:dyDescent="0.25">
      <c r="A26" s="23" t="s">
        <v>24</v>
      </c>
      <c r="B26" s="23" t="s">
        <v>25</v>
      </c>
      <c r="C26" s="23"/>
      <c r="D26" s="12">
        <v>0</v>
      </c>
      <c r="E26" s="12">
        <v>0</v>
      </c>
      <c r="F26" s="12"/>
      <c r="G26" s="23">
        <v>51.266666666666673</v>
      </c>
      <c r="H26" s="23">
        <v>2.9499999999999997</v>
      </c>
      <c r="I26" s="23">
        <f t="shared" si="0"/>
        <v>17.378531073446332</v>
      </c>
      <c r="J26" s="12">
        <v>116.73333333333335</v>
      </c>
      <c r="K26" s="12">
        <v>8.5760000000000023</v>
      </c>
      <c r="L26" s="12">
        <f t="shared" si="3"/>
        <v>13.611629353233829</v>
      </c>
      <c r="M26" s="23">
        <v>8.5</v>
      </c>
      <c r="N26" s="23">
        <v>0.58100000000000007</v>
      </c>
      <c r="O26" s="23">
        <f t="shared" si="4"/>
        <v>14.629948364888122</v>
      </c>
      <c r="P26" s="12">
        <f t="shared" si="1"/>
        <v>176.50000000000003</v>
      </c>
      <c r="Q26" s="12">
        <f t="shared" si="1"/>
        <v>12.107000000000001</v>
      </c>
      <c r="R26" s="12">
        <f t="shared" si="2"/>
        <v>14.578343107293302</v>
      </c>
    </row>
    <row r="27" spans="1:18" x14ac:dyDescent="0.25">
      <c r="A27" s="23" t="s">
        <v>24</v>
      </c>
      <c r="B27" s="23" t="s">
        <v>26</v>
      </c>
      <c r="C27" s="23"/>
      <c r="D27" s="12">
        <v>0</v>
      </c>
      <c r="E27" s="12">
        <v>0</v>
      </c>
      <c r="F27" s="12"/>
      <c r="G27" s="23">
        <v>116.65</v>
      </c>
      <c r="H27" s="23">
        <v>6.1879999999999997</v>
      </c>
      <c r="I27" s="23">
        <f t="shared" si="0"/>
        <v>18.851001939237236</v>
      </c>
      <c r="J27" s="12">
        <v>241.16666666666671</v>
      </c>
      <c r="K27" s="12">
        <v>10.19</v>
      </c>
      <c r="L27" s="12">
        <f t="shared" si="3"/>
        <v>23.666993784756304</v>
      </c>
      <c r="M27" s="23">
        <v>45.283333333333331</v>
      </c>
      <c r="N27" s="23">
        <v>2.4829999999999997</v>
      </c>
      <c r="O27" s="23">
        <f t="shared" si="4"/>
        <v>18.237347294938921</v>
      </c>
      <c r="P27" s="12">
        <f t="shared" si="1"/>
        <v>403.1</v>
      </c>
      <c r="Q27" s="12">
        <f t="shared" si="1"/>
        <v>18.861000000000001</v>
      </c>
      <c r="R27" s="12">
        <f t="shared" si="2"/>
        <v>21.372143576692647</v>
      </c>
    </row>
    <row r="28" spans="1:18" x14ac:dyDescent="0.25">
      <c r="A28" s="23" t="s">
        <v>24</v>
      </c>
      <c r="B28" s="23" t="s">
        <v>27</v>
      </c>
      <c r="C28" s="23"/>
      <c r="D28" s="12">
        <v>0</v>
      </c>
      <c r="E28" s="12">
        <v>0</v>
      </c>
      <c r="F28" s="12"/>
      <c r="G28" s="23">
        <v>26.066666666666666</v>
      </c>
      <c r="H28" s="23">
        <v>2.4450000000000003</v>
      </c>
      <c r="I28" s="23">
        <f t="shared" si="0"/>
        <v>10.661213360599863</v>
      </c>
      <c r="J28" s="12">
        <v>255.38333333333321</v>
      </c>
      <c r="K28" s="12">
        <v>9.0790000000000024</v>
      </c>
      <c r="L28" s="12">
        <f t="shared" si="3"/>
        <v>28.129015677203782</v>
      </c>
      <c r="M28" s="23">
        <v>26.5</v>
      </c>
      <c r="N28" s="23">
        <v>2.4929999999999999</v>
      </c>
      <c r="O28" s="23">
        <f t="shared" si="4"/>
        <v>10.629763337344565</v>
      </c>
      <c r="P28" s="12">
        <f t="shared" si="1"/>
        <v>307.94999999999987</v>
      </c>
      <c r="Q28" s="12">
        <f t="shared" si="1"/>
        <v>14.017000000000003</v>
      </c>
      <c r="R28" s="12">
        <f t="shared" si="2"/>
        <v>21.969751016622659</v>
      </c>
    </row>
    <row r="29" spans="1:18" x14ac:dyDescent="0.25">
      <c r="A29" s="23" t="s">
        <v>24</v>
      </c>
      <c r="B29" s="23" t="s">
        <v>28</v>
      </c>
      <c r="C29" s="23"/>
      <c r="D29" s="12">
        <v>0</v>
      </c>
      <c r="E29" s="12">
        <v>0</v>
      </c>
      <c r="F29" s="12"/>
      <c r="G29" s="23">
        <v>57.066666666666677</v>
      </c>
      <c r="H29" s="23">
        <v>3.7510000000000021</v>
      </c>
      <c r="I29" s="23">
        <f t="shared" si="0"/>
        <v>15.213720785568286</v>
      </c>
      <c r="J29" s="12">
        <v>1.2166666666666668</v>
      </c>
      <c r="K29" s="12">
        <v>0.183</v>
      </c>
      <c r="L29" s="12">
        <f t="shared" si="3"/>
        <v>6.6484517304189445</v>
      </c>
      <c r="M29" s="23">
        <v>0</v>
      </c>
      <c r="N29" s="23">
        <v>0</v>
      </c>
      <c r="O29" s="23"/>
      <c r="P29" s="12">
        <f t="shared" si="1"/>
        <v>58.283333333333346</v>
      </c>
      <c r="Q29" s="12">
        <f t="shared" si="1"/>
        <v>3.9340000000000019</v>
      </c>
      <c r="R29" s="12">
        <f t="shared" si="2"/>
        <v>14.815285544822908</v>
      </c>
    </row>
    <row r="30" spans="1:18" x14ac:dyDescent="0.25">
      <c r="A30" s="23" t="s">
        <v>24</v>
      </c>
      <c r="B30" s="23" t="s">
        <v>29</v>
      </c>
      <c r="C30" s="23"/>
      <c r="D30" s="12">
        <v>0</v>
      </c>
      <c r="E30" s="12">
        <v>0</v>
      </c>
      <c r="F30" s="12"/>
      <c r="G30" s="23">
        <v>84.499999999999986</v>
      </c>
      <c r="H30" s="23">
        <v>5.0420000000000007</v>
      </c>
      <c r="I30" s="23">
        <f t="shared" si="0"/>
        <v>16.759222530741763</v>
      </c>
      <c r="J30" s="12">
        <v>294.39999999999998</v>
      </c>
      <c r="K30" s="12">
        <v>14.960999999999995</v>
      </c>
      <c r="L30" s="12">
        <f t="shared" si="3"/>
        <v>19.677829022124193</v>
      </c>
      <c r="M30" s="23">
        <v>9.25</v>
      </c>
      <c r="N30" s="23">
        <v>1.2199999999999998</v>
      </c>
      <c r="O30" s="23">
        <f t="shared" si="4"/>
        <v>7.5819672131147557</v>
      </c>
      <c r="P30" s="12">
        <f t="shared" si="1"/>
        <v>388.15</v>
      </c>
      <c r="Q30" s="12">
        <f t="shared" si="1"/>
        <v>21.222999999999995</v>
      </c>
      <c r="R30" s="12">
        <f t="shared" si="2"/>
        <v>18.289120294020641</v>
      </c>
    </row>
    <row r="31" spans="1:18" x14ac:dyDescent="0.25">
      <c r="A31" s="23" t="s">
        <v>24</v>
      </c>
      <c r="B31" s="23" t="s">
        <v>30</v>
      </c>
      <c r="C31" s="23"/>
      <c r="D31" s="12">
        <v>0</v>
      </c>
      <c r="E31" s="12">
        <v>0</v>
      </c>
      <c r="F31" s="12"/>
      <c r="G31" s="23">
        <v>55.800000000000004</v>
      </c>
      <c r="H31" s="23">
        <v>3.7279999999999993</v>
      </c>
      <c r="I31" s="23">
        <f t="shared" si="0"/>
        <v>14.967811158798288</v>
      </c>
      <c r="J31" s="12">
        <v>168.15000000000006</v>
      </c>
      <c r="K31" s="12">
        <v>9.751000000000003</v>
      </c>
      <c r="L31" s="12">
        <f t="shared" si="3"/>
        <v>17.244385191262435</v>
      </c>
      <c r="M31" s="23">
        <v>9.15</v>
      </c>
      <c r="N31" s="23">
        <v>0.7370000000000001</v>
      </c>
      <c r="O31" s="23">
        <f t="shared" si="4"/>
        <v>12.415196743554951</v>
      </c>
      <c r="P31" s="12">
        <f t="shared" si="1"/>
        <v>233.10000000000008</v>
      </c>
      <c r="Q31" s="12">
        <f t="shared" si="1"/>
        <v>14.216000000000003</v>
      </c>
      <c r="R31" s="12">
        <f t="shared" si="2"/>
        <v>16.397017445132249</v>
      </c>
    </row>
    <row r="32" spans="1:18" x14ac:dyDescent="0.25">
      <c r="A32" s="23"/>
      <c r="B32" s="16" t="s">
        <v>73</v>
      </c>
      <c r="C32" s="16"/>
      <c r="D32" s="17"/>
      <c r="E32" s="17"/>
      <c r="F32" s="17"/>
      <c r="G32" s="16">
        <f>SUM(G26:G31)</f>
        <v>391.35</v>
      </c>
      <c r="H32" s="16">
        <f t="shared" ref="H32:Q32" si="8">SUM(H26:H31)</f>
        <v>24.104000000000003</v>
      </c>
      <c r="I32" s="16">
        <f t="shared" si="0"/>
        <v>16.235894457351478</v>
      </c>
      <c r="J32" s="17">
        <f t="shared" si="8"/>
        <v>1077.05</v>
      </c>
      <c r="K32" s="17">
        <f t="shared" si="8"/>
        <v>52.740000000000009</v>
      </c>
      <c r="L32" s="17">
        <f t="shared" si="3"/>
        <v>20.421880925293891</v>
      </c>
      <c r="M32" s="16">
        <f t="shared" si="8"/>
        <v>98.683333333333337</v>
      </c>
      <c r="N32" s="16">
        <f t="shared" si="8"/>
        <v>7.5139999999999993</v>
      </c>
      <c r="O32" s="16">
        <f t="shared" si="4"/>
        <v>13.133262354715644</v>
      </c>
      <c r="P32" s="17">
        <f t="shared" si="8"/>
        <v>1567.0833333333333</v>
      </c>
      <c r="Q32" s="17">
        <f t="shared" si="8"/>
        <v>84.358000000000018</v>
      </c>
      <c r="R32" s="17">
        <f t="shared" si="2"/>
        <v>18.576582343504267</v>
      </c>
    </row>
    <row r="33" spans="1:18" x14ac:dyDescent="0.25">
      <c r="A33" s="23" t="s">
        <v>31</v>
      </c>
      <c r="B33" s="23" t="s">
        <v>32</v>
      </c>
      <c r="C33" s="23"/>
      <c r="D33" s="12">
        <v>0</v>
      </c>
      <c r="E33" s="12">
        <v>0</v>
      </c>
      <c r="F33" s="12"/>
      <c r="G33" s="23">
        <v>269.40000000000003</v>
      </c>
      <c r="H33" s="23">
        <v>6.0610000000000008</v>
      </c>
      <c r="I33" s="23">
        <f t="shared" si="0"/>
        <v>44.448110872793265</v>
      </c>
      <c r="J33" s="12">
        <v>589.7166666666667</v>
      </c>
      <c r="K33" s="12">
        <v>17.660999999999987</v>
      </c>
      <c r="L33" s="12">
        <f t="shared" si="3"/>
        <v>33.390898967593408</v>
      </c>
      <c r="M33" s="23">
        <v>6.4833333333333325</v>
      </c>
      <c r="N33" s="23">
        <v>2.0569999999999999</v>
      </c>
      <c r="O33" s="23">
        <f t="shared" si="4"/>
        <v>3.1518392480959321</v>
      </c>
      <c r="P33" s="12">
        <f t="shared" si="1"/>
        <v>865.60000000000014</v>
      </c>
      <c r="Q33" s="12">
        <f t="shared" si="1"/>
        <v>25.778999999999986</v>
      </c>
      <c r="R33" s="12">
        <f t="shared" si="2"/>
        <v>33.577718297839354</v>
      </c>
    </row>
    <row r="34" spans="1:18" x14ac:dyDescent="0.25">
      <c r="A34" s="23" t="s">
        <v>31</v>
      </c>
      <c r="B34" s="23" t="s">
        <v>33</v>
      </c>
      <c r="C34" s="23"/>
      <c r="D34" s="12">
        <v>0</v>
      </c>
      <c r="E34" s="12">
        <v>0</v>
      </c>
      <c r="F34" s="12"/>
      <c r="G34" s="23">
        <v>97.25</v>
      </c>
      <c r="H34" s="23">
        <v>3.1500000000000004</v>
      </c>
      <c r="I34" s="23">
        <f t="shared" si="0"/>
        <v>30.87301587301587</v>
      </c>
      <c r="J34" s="12">
        <v>295.34999999999997</v>
      </c>
      <c r="K34" s="12">
        <v>9.3380000000000045</v>
      </c>
      <c r="L34" s="12">
        <f t="shared" si="3"/>
        <v>31.628828442921378</v>
      </c>
      <c r="M34" s="23">
        <f>30.4666666666667+12.8</f>
        <v>43.266666666666701</v>
      </c>
      <c r="N34" s="23">
        <f>4.22+2.2</f>
        <v>6.42</v>
      </c>
      <c r="O34" s="23">
        <f t="shared" si="4"/>
        <v>6.7393561786085208</v>
      </c>
      <c r="P34" s="12">
        <f t="shared" si="1"/>
        <v>435.86666666666667</v>
      </c>
      <c r="Q34" s="12">
        <f t="shared" si="1"/>
        <v>18.908000000000005</v>
      </c>
      <c r="R34" s="12">
        <f t="shared" si="2"/>
        <v>23.051970947041813</v>
      </c>
    </row>
    <row r="35" spans="1:18" x14ac:dyDescent="0.25">
      <c r="A35" s="23" t="s">
        <v>31</v>
      </c>
      <c r="B35" s="23" t="s">
        <v>34</v>
      </c>
      <c r="C35" s="23"/>
      <c r="D35" s="12">
        <v>0</v>
      </c>
      <c r="E35" s="12">
        <v>0</v>
      </c>
      <c r="F35" s="12"/>
      <c r="G35" s="23">
        <v>208.8</v>
      </c>
      <c r="H35" s="23">
        <v>4.0500000000000007</v>
      </c>
      <c r="I35" s="23">
        <f t="shared" si="0"/>
        <v>51.55555555555555</v>
      </c>
      <c r="J35" s="12">
        <v>354.2</v>
      </c>
      <c r="K35" s="12">
        <v>9.1070000000000029</v>
      </c>
      <c r="L35" s="12">
        <f t="shared" si="3"/>
        <v>38.893159108378157</v>
      </c>
      <c r="M35" s="23">
        <v>27.666666666666668</v>
      </c>
      <c r="N35" s="23">
        <v>1.9670000000000001</v>
      </c>
      <c r="O35" s="23">
        <f t="shared" si="4"/>
        <v>14.065412641925098</v>
      </c>
      <c r="P35" s="12">
        <f t="shared" si="1"/>
        <v>590.66666666666663</v>
      </c>
      <c r="Q35" s="12">
        <f t="shared" si="1"/>
        <v>15.124000000000004</v>
      </c>
      <c r="R35" s="12">
        <f t="shared" si="2"/>
        <v>39.054923741514578</v>
      </c>
    </row>
    <row r="36" spans="1:18" x14ac:dyDescent="0.25">
      <c r="A36" s="23" t="s">
        <v>31</v>
      </c>
      <c r="B36" s="23" t="s">
        <v>35</v>
      </c>
      <c r="C36" s="23"/>
      <c r="D36" s="12">
        <v>0</v>
      </c>
      <c r="E36" s="12">
        <v>0</v>
      </c>
      <c r="F36" s="12"/>
      <c r="G36" s="23">
        <v>29.650000000000002</v>
      </c>
      <c r="H36" s="23">
        <v>1.2</v>
      </c>
      <c r="I36" s="23">
        <f t="shared" si="0"/>
        <v>24.708333333333336</v>
      </c>
      <c r="J36" s="12">
        <v>22</v>
      </c>
      <c r="K36" s="12">
        <v>0.35</v>
      </c>
      <c r="L36" s="12">
        <f t="shared" si="3"/>
        <v>62.857142857142861</v>
      </c>
      <c r="M36" s="23">
        <v>0</v>
      </c>
      <c r="N36" s="23">
        <v>0</v>
      </c>
      <c r="O36" s="23"/>
      <c r="P36" s="12">
        <f t="shared" si="1"/>
        <v>51.650000000000006</v>
      </c>
      <c r="Q36" s="12">
        <f t="shared" si="1"/>
        <v>1.5499999999999998</v>
      </c>
      <c r="R36" s="12">
        <f t="shared" si="2"/>
        <v>33.322580645161295</v>
      </c>
    </row>
    <row r="37" spans="1:18" x14ac:dyDescent="0.25">
      <c r="A37" s="23" t="s">
        <v>31</v>
      </c>
      <c r="B37" s="23" t="s">
        <v>36</v>
      </c>
      <c r="C37" s="23"/>
      <c r="D37" s="12">
        <v>0</v>
      </c>
      <c r="E37" s="12">
        <v>0</v>
      </c>
      <c r="F37" s="12"/>
      <c r="G37" s="23">
        <v>246.4500000000001</v>
      </c>
      <c r="H37" s="23">
        <v>11.114999999999993</v>
      </c>
      <c r="I37" s="23">
        <f t="shared" si="0"/>
        <v>22.172739541160617</v>
      </c>
      <c r="J37" s="12">
        <v>776.25</v>
      </c>
      <c r="K37" s="12">
        <v>40.106000000000037</v>
      </c>
      <c r="L37" s="12">
        <f t="shared" si="3"/>
        <v>19.354959357702072</v>
      </c>
      <c r="M37" s="23">
        <v>30.616666666666667</v>
      </c>
      <c r="N37" s="23">
        <v>2.9810000000000003</v>
      </c>
      <c r="O37" s="23">
        <f t="shared" si="4"/>
        <v>10.270602706027059</v>
      </c>
      <c r="P37" s="12">
        <f t="shared" si="1"/>
        <v>1053.3166666666666</v>
      </c>
      <c r="Q37" s="12">
        <f t="shared" si="1"/>
        <v>54.202000000000034</v>
      </c>
      <c r="R37" s="12">
        <f t="shared" si="2"/>
        <v>19.433169747733771</v>
      </c>
    </row>
    <row r="38" spans="1:18" x14ac:dyDescent="0.25">
      <c r="A38" s="23" t="s">
        <v>31</v>
      </c>
      <c r="B38" s="23" t="s">
        <v>37</v>
      </c>
      <c r="C38" s="23"/>
      <c r="D38" s="12">
        <v>0</v>
      </c>
      <c r="E38" s="12">
        <v>0</v>
      </c>
      <c r="F38" s="12"/>
      <c r="G38" s="23">
        <v>37.400000000000006</v>
      </c>
      <c r="H38" s="23">
        <v>3.2909999999999999</v>
      </c>
      <c r="I38" s="23">
        <f t="shared" si="0"/>
        <v>11.364326952294137</v>
      </c>
      <c r="J38" s="12">
        <v>137.4666666666667</v>
      </c>
      <c r="K38" s="12">
        <v>10.589000000000002</v>
      </c>
      <c r="L38" s="12">
        <f t="shared" si="3"/>
        <v>12.982025372241635</v>
      </c>
      <c r="M38" s="23">
        <v>118.25000000000001</v>
      </c>
      <c r="N38" s="23">
        <v>8.923</v>
      </c>
      <c r="O38" s="23">
        <f t="shared" si="4"/>
        <v>13.252269416115658</v>
      </c>
      <c r="P38" s="12">
        <f t="shared" si="1"/>
        <v>293.11666666666673</v>
      </c>
      <c r="Q38" s="12">
        <f t="shared" si="1"/>
        <v>22.803000000000004</v>
      </c>
      <c r="R38" s="12">
        <f t="shared" si="2"/>
        <v>12.854302796415677</v>
      </c>
    </row>
    <row r="39" spans="1:18" x14ac:dyDescent="0.25">
      <c r="A39" s="23" t="s">
        <v>31</v>
      </c>
      <c r="B39" s="23" t="s">
        <v>38</v>
      </c>
      <c r="C39" s="23"/>
      <c r="D39" s="12">
        <v>0</v>
      </c>
      <c r="E39" s="12">
        <v>0</v>
      </c>
      <c r="F39" s="12"/>
      <c r="G39" s="23">
        <v>23.799999999999997</v>
      </c>
      <c r="H39" s="23">
        <v>0.8</v>
      </c>
      <c r="I39" s="23">
        <f t="shared" si="0"/>
        <v>29.749999999999996</v>
      </c>
      <c r="J39" s="12">
        <v>345.15000000000003</v>
      </c>
      <c r="K39" s="12">
        <v>12.299000000000003</v>
      </c>
      <c r="L39" s="12">
        <f t="shared" si="3"/>
        <v>28.063257175380109</v>
      </c>
      <c r="M39" s="23">
        <v>0</v>
      </c>
      <c r="N39" s="23">
        <v>0</v>
      </c>
      <c r="O39" s="23"/>
      <c r="P39" s="12">
        <f t="shared" si="1"/>
        <v>368.95000000000005</v>
      </c>
      <c r="Q39" s="12">
        <f t="shared" si="1"/>
        <v>13.099000000000004</v>
      </c>
      <c r="R39" s="12">
        <f t="shared" si="2"/>
        <v>28.166272234521713</v>
      </c>
    </row>
    <row r="40" spans="1:18" x14ac:dyDescent="0.25">
      <c r="A40" s="23" t="s">
        <v>31</v>
      </c>
      <c r="B40" s="23" t="s">
        <v>39</v>
      </c>
      <c r="C40" s="23"/>
      <c r="D40" s="12">
        <v>0</v>
      </c>
      <c r="E40" s="12">
        <v>0</v>
      </c>
      <c r="F40" s="12"/>
      <c r="G40" s="23">
        <v>0</v>
      </c>
      <c r="H40" s="23">
        <v>0</v>
      </c>
      <c r="I40" s="23"/>
      <c r="J40" s="12">
        <v>397.20000000000005</v>
      </c>
      <c r="K40" s="12">
        <v>17.88699999999999</v>
      </c>
      <c r="L40" s="12">
        <f t="shared" si="3"/>
        <v>22.206071448538058</v>
      </c>
      <c r="M40" s="23">
        <v>269.75</v>
      </c>
      <c r="N40" s="23">
        <v>11.401000000000003</v>
      </c>
      <c r="O40" s="23">
        <f t="shared" si="4"/>
        <v>23.660205245153929</v>
      </c>
      <c r="P40" s="12">
        <f t="shared" si="1"/>
        <v>666.95</v>
      </c>
      <c r="Q40" s="12">
        <f t="shared" si="1"/>
        <v>29.287999999999993</v>
      </c>
      <c r="R40" s="12">
        <f t="shared" si="2"/>
        <v>22.772125102431037</v>
      </c>
    </row>
    <row r="41" spans="1:18" x14ac:dyDescent="0.25">
      <c r="A41" s="23"/>
      <c r="B41" s="16" t="s">
        <v>73</v>
      </c>
      <c r="C41" s="16"/>
      <c r="D41" s="17"/>
      <c r="E41" s="17"/>
      <c r="F41" s="17"/>
      <c r="G41" s="16">
        <f>SUM(G33:G40)</f>
        <v>912.75000000000011</v>
      </c>
      <c r="H41" s="16">
        <f t="shared" ref="H41:Q41" si="9">SUM(H33:H40)</f>
        <v>29.666999999999994</v>
      </c>
      <c r="I41" s="16">
        <f t="shared" si="0"/>
        <v>30.766508241480441</v>
      </c>
      <c r="J41" s="17">
        <f t="shared" si="9"/>
        <v>2917.3333333333339</v>
      </c>
      <c r="K41" s="17">
        <f t="shared" si="9"/>
        <v>117.33700000000003</v>
      </c>
      <c r="L41" s="17">
        <f t="shared" si="3"/>
        <v>24.862859399280136</v>
      </c>
      <c r="M41" s="16">
        <f t="shared" si="9"/>
        <v>496.03333333333336</v>
      </c>
      <c r="N41" s="16">
        <f t="shared" si="9"/>
        <v>33.749000000000002</v>
      </c>
      <c r="O41" s="16">
        <f t="shared" si="4"/>
        <v>14.69771943860065</v>
      </c>
      <c r="P41" s="17">
        <f t="shared" si="9"/>
        <v>4326.1166666666668</v>
      </c>
      <c r="Q41" s="17">
        <f t="shared" si="9"/>
        <v>180.75300000000001</v>
      </c>
      <c r="R41" s="17">
        <f t="shared" si="2"/>
        <v>23.933858174783634</v>
      </c>
    </row>
    <row r="42" spans="1:18" x14ac:dyDescent="0.25">
      <c r="A42" s="23" t="s">
        <v>40</v>
      </c>
      <c r="B42" s="23" t="s">
        <v>41</v>
      </c>
      <c r="C42" s="23"/>
      <c r="D42" s="12">
        <v>0</v>
      </c>
      <c r="E42" s="12">
        <v>0</v>
      </c>
      <c r="F42" s="12"/>
      <c r="G42" s="23">
        <v>181.10000000000002</v>
      </c>
      <c r="H42" s="23">
        <v>7.9050000000000047</v>
      </c>
      <c r="I42" s="23">
        <f t="shared" si="0"/>
        <v>22.90955091714104</v>
      </c>
      <c r="J42" s="12">
        <v>173.54999999999998</v>
      </c>
      <c r="K42" s="12">
        <v>8.0810000000000013</v>
      </c>
      <c r="L42" s="12">
        <f t="shared" si="3"/>
        <v>21.476302437817097</v>
      </c>
      <c r="M42" s="23">
        <v>13.999999999999998</v>
      </c>
      <c r="N42" s="23">
        <v>2.8199999999999994</v>
      </c>
      <c r="O42" s="23">
        <f t="shared" si="4"/>
        <v>4.9645390070921991</v>
      </c>
      <c r="P42" s="12">
        <f t="shared" si="1"/>
        <v>368.65</v>
      </c>
      <c r="Q42" s="12">
        <f t="shared" si="1"/>
        <v>18.806000000000004</v>
      </c>
      <c r="R42" s="12">
        <f t="shared" si="2"/>
        <v>19.602786344783574</v>
      </c>
    </row>
    <row r="43" spans="1:18" x14ac:dyDescent="0.25">
      <c r="A43" s="23" t="s">
        <v>40</v>
      </c>
      <c r="B43" s="23" t="s">
        <v>42</v>
      </c>
      <c r="C43" s="23"/>
      <c r="D43" s="12">
        <v>0</v>
      </c>
      <c r="E43" s="12">
        <v>0</v>
      </c>
      <c r="F43" s="12"/>
      <c r="G43" s="23">
        <v>510.20000000000033</v>
      </c>
      <c r="H43" s="23">
        <v>16.874999999999989</v>
      </c>
      <c r="I43" s="23">
        <f t="shared" si="0"/>
        <v>30.234074074074112</v>
      </c>
      <c r="J43" s="12">
        <v>248.36666666666665</v>
      </c>
      <c r="K43" s="12">
        <v>16.001999999999992</v>
      </c>
      <c r="L43" s="12">
        <f t="shared" si="3"/>
        <v>15.520976544598598</v>
      </c>
      <c r="M43" s="23">
        <v>20.433333333333337</v>
      </c>
      <c r="N43" s="23">
        <v>4.1129999999999987</v>
      </c>
      <c r="O43" s="23">
        <f t="shared" si="4"/>
        <v>4.9679876813356048</v>
      </c>
      <c r="P43" s="12">
        <f t="shared" si="1"/>
        <v>779.00000000000023</v>
      </c>
      <c r="Q43" s="12">
        <f t="shared" si="1"/>
        <v>36.989999999999981</v>
      </c>
      <c r="R43" s="12">
        <f t="shared" si="2"/>
        <v>21.059745877264142</v>
      </c>
    </row>
    <row r="44" spans="1:18" x14ac:dyDescent="0.25">
      <c r="A44" s="23" t="s">
        <v>40</v>
      </c>
      <c r="B44" s="23" t="s">
        <v>43</v>
      </c>
      <c r="C44" s="23"/>
      <c r="D44" s="12">
        <v>0</v>
      </c>
      <c r="E44" s="12">
        <v>0</v>
      </c>
      <c r="F44" s="12"/>
      <c r="G44" s="23">
        <v>376.24999999999983</v>
      </c>
      <c r="H44" s="23">
        <v>15.012999999999984</v>
      </c>
      <c r="I44" s="23">
        <f t="shared" si="0"/>
        <v>25.061613268500647</v>
      </c>
      <c r="J44" s="12">
        <v>184.11666666666653</v>
      </c>
      <c r="K44" s="12">
        <v>13.446000000000002</v>
      </c>
      <c r="L44" s="12">
        <f t="shared" si="3"/>
        <v>13.693043780058494</v>
      </c>
      <c r="M44" s="23">
        <v>16.100000000000001</v>
      </c>
      <c r="N44" s="23">
        <v>3.2560000000000002</v>
      </c>
      <c r="O44" s="23">
        <f t="shared" si="4"/>
        <v>4.9447174447174449</v>
      </c>
      <c r="P44" s="12">
        <f t="shared" si="1"/>
        <v>576.46666666666636</v>
      </c>
      <c r="Q44" s="12">
        <f t="shared" si="1"/>
        <v>31.714999999999986</v>
      </c>
      <c r="R44" s="12">
        <f t="shared" si="2"/>
        <v>18.176467496978294</v>
      </c>
    </row>
    <row r="45" spans="1:18" x14ac:dyDescent="0.25">
      <c r="A45" s="23" t="s">
        <v>40</v>
      </c>
      <c r="B45" s="23" t="s">
        <v>44</v>
      </c>
      <c r="C45" s="23"/>
      <c r="D45" s="12">
        <v>0</v>
      </c>
      <c r="E45" s="12">
        <v>0</v>
      </c>
      <c r="F45" s="12"/>
      <c r="G45" s="23">
        <v>342.5</v>
      </c>
      <c r="H45" s="23">
        <v>9.4750000000000014</v>
      </c>
      <c r="I45" s="23">
        <f t="shared" si="0"/>
        <v>36.147757255936668</v>
      </c>
      <c r="J45" s="12">
        <v>223.10000000000002</v>
      </c>
      <c r="K45" s="12">
        <v>7.1140000000000034</v>
      </c>
      <c r="L45" s="12">
        <f t="shared" si="3"/>
        <v>31.360697216755682</v>
      </c>
      <c r="M45" s="23">
        <v>6.7</v>
      </c>
      <c r="N45" s="23">
        <v>0.68500000000000005</v>
      </c>
      <c r="O45" s="23">
        <f t="shared" si="4"/>
        <v>9.7810218978102181</v>
      </c>
      <c r="P45" s="12">
        <f t="shared" si="1"/>
        <v>572.30000000000007</v>
      </c>
      <c r="Q45" s="12">
        <f t="shared" si="1"/>
        <v>17.274000000000004</v>
      </c>
      <c r="R45" s="12">
        <f t="shared" si="2"/>
        <v>33.1307166840338</v>
      </c>
    </row>
    <row r="46" spans="1:18" x14ac:dyDescent="0.25">
      <c r="A46" s="23" t="s">
        <v>40</v>
      </c>
      <c r="B46" s="23" t="s">
        <v>45</v>
      </c>
      <c r="C46" s="23"/>
      <c r="D46" s="12">
        <v>0</v>
      </c>
      <c r="E46" s="12">
        <v>0</v>
      </c>
      <c r="F46" s="12"/>
      <c r="G46" s="23">
        <v>196.06666666666669</v>
      </c>
      <c r="H46" s="23">
        <v>8.1890000000000018</v>
      </c>
      <c r="I46" s="23">
        <f t="shared" si="0"/>
        <v>23.942687344812143</v>
      </c>
      <c r="J46" s="12">
        <v>110.63333333333333</v>
      </c>
      <c r="K46" s="12">
        <v>5.4290000000000012</v>
      </c>
      <c r="L46" s="12">
        <f t="shared" si="3"/>
        <v>20.378215754896537</v>
      </c>
      <c r="M46" s="23">
        <v>13.041666666666666</v>
      </c>
      <c r="N46" s="23">
        <v>2.448</v>
      </c>
      <c r="O46" s="23">
        <f t="shared" si="4"/>
        <v>5.3274782135076251</v>
      </c>
      <c r="P46" s="12">
        <f t="shared" si="1"/>
        <v>319.74166666666673</v>
      </c>
      <c r="Q46" s="12">
        <f t="shared" si="1"/>
        <v>16.066000000000003</v>
      </c>
      <c r="R46" s="12">
        <f t="shared" si="2"/>
        <v>19.901759409104113</v>
      </c>
    </row>
    <row r="47" spans="1:18" x14ac:dyDescent="0.25">
      <c r="A47" s="23" t="s">
        <v>40</v>
      </c>
      <c r="B47" s="23" t="s">
        <v>46</v>
      </c>
      <c r="C47" s="23"/>
      <c r="D47" s="12">
        <v>0</v>
      </c>
      <c r="E47" s="12">
        <v>0</v>
      </c>
      <c r="F47" s="12"/>
      <c r="G47" s="23">
        <v>299.2</v>
      </c>
      <c r="H47" s="23">
        <v>7.4230000000000027</v>
      </c>
      <c r="I47" s="23">
        <f t="shared" si="0"/>
        <v>40.307153442004562</v>
      </c>
      <c r="J47" s="12">
        <v>243.1333333333333</v>
      </c>
      <c r="K47" s="12">
        <v>10.303999999999998</v>
      </c>
      <c r="L47" s="12">
        <f t="shared" si="3"/>
        <v>23.596014492753625</v>
      </c>
      <c r="M47" s="23">
        <v>21.449999999999992</v>
      </c>
      <c r="N47" s="23">
        <v>2.9630000000000001</v>
      </c>
      <c r="O47" s="23">
        <f t="shared" si="4"/>
        <v>7.2392845089436353</v>
      </c>
      <c r="P47" s="12">
        <f t="shared" si="1"/>
        <v>563.7833333333333</v>
      </c>
      <c r="Q47" s="12">
        <f t="shared" si="1"/>
        <v>20.69</v>
      </c>
      <c r="R47" s="12">
        <f t="shared" si="2"/>
        <v>27.249073626550665</v>
      </c>
    </row>
    <row r="48" spans="1:18" x14ac:dyDescent="0.25">
      <c r="A48" s="23" t="s">
        <v>40</v>
      </c>
      <c r="B48" s="23" t="s">
        <v>47</v>
      </c>
      <c r="C48" s="23"/>
      <c r="D48" s="12">
        <v>0</v>
      </c>
      <c r="E48" s="12">
        <v>0</v>
      </c>
      <c r="F48" s="12"/>
      <c r="G48" s="23">
        <v>13.4</v>
      </c>
      <c r="H48" s="23">
        <v>0.47800000000000004</v>
      </c>
      <c r="I48" s="23">
        <f t="shared" si="0"/>
        <v>28.03347280334728</v>
      </c>
      <c r="J48" s="12">
        <v>57.95</v>
      </c>
      <c r="K48" s="12">
        <v>2.7679999999999998</v>
      </c>
      <c r="L48" s="12">
        <f t="shared" si="3"/>
        <v>20.935693641618499</v>
      </c>
      <c r="M48" s="23">
        <v>9.0833333333333321</v>
      </c>
      <c r="N48" s="23">
        <v>1.0210000000000001</v>
      </c>
      <c r="O48" s="23">
        <f t="shared" si="4"/>
        <v>8.8965066927848486</v>
      </c>
      <c r="P48" s="12">
        <f t="shared" si="1"/>
        <v>80.433333333333337</v>
      </c>
      <c r="Q48" s="12">
        <f t="shared" si="1"/>
        <v>4.2670000000000003</v>
      </c>
      <c r="R48" s="12">
        <f t="shared" si="2"/>
        <v>18.850089836731506</v>
      </c>
    </row>
    <row r="49" spans="1:19" x14ac:dyDescent="0.25">
      <c r="A49" s="23" t="s">
        <v>40</v>
      </c>
      <c r="B49" s="23" t="s">
        <v>48</v>
      </c>
      <c r="C49" s="23"/>
      <c r="D49" s="12">
        <v>0</v>
      </c>
      <c r="E49" s="12">
        <v>0</v>
      </c>
      <c r="F49" s="12"/>
      <c r="G49" s="23">
        <v>768.69999999999948</v>
      </c>
      <c r="H49" s="23">
        <v>36.65799999999998</v>
      </c>
      <c r="I49" s="23">
        <f t="shared" si="0"/>
        <v>20.969501882263078</v>
      </c>
      <c r="J49" s="12">
        <v>86.63333333333334</v>
      </c>
      <c r="K49" s="12">
        <v>6.386000000000001</v>
      </c>
      <c r="L49" s="12">
        <f t="shared" si="3"/>
        <v>13.566134252009602</v>
      </c>
      <c r="M49" s="23">
        <v>12.466666666666669</v>
      </c>
      <c r="N49" s="23">
        <v>2.4919999999999995</v>
      </c>
      <c r="O49" s="23">
        <f t="shared" si="4"/>
        <v>5.00267522739433</v>
      </c>
      <c r="P49" s="12">
        <f t="shared" si="1"/>
        <v>867.7999999999995</v>
      </c>
      <c r="Q49" s="12">
        <f t="shared" si="1"/>
        <v>45.53599999999998</v>
      </c>
      <c r="R49" s="12">
        <f t="shared" si="2"/>
        <v>19.057449051300068</v>
      </c>
    </row>
    <row r="50" spans="1:19" x14ac:dyDescent="0.25">
      <c r="A50" s="23" t="s">
        <v>40</v>
      </c>
      <c r="B50" s="23" t="s">
        <v>49</v>
      </c>
      <c r="C50" s="23"/>
      <c r="D50" s="12">
        <v>0</v>
      </c>
      <c r="E50" s="12">
        <v>0</v>
      </c>
      <c r="F50" s="12"/>
      <c r="G50" s="23">
        <v>25.333333333333336</v>
      </c>
      <c r="H50" s="23">
        <v>0.93400000000000005</v>
      </c>
      <c r="I50" s="23">
        <f t="shared" si="0"/>
        <v>27.123483226266952</v>
      </c>
      <c r="J50" s="12">
        <v>7.6</v>
      </c>
      <c r="K50" s="12">
        <v>0.52800000000000002</v>
      </c>
      <c r="L50" s="12">
        <f t="shared" si="3"/>
        <v>14.393939393939393</v>
      </c>
      <c r="M50" s="23">
        <v>0</v>
      </c>
      <c r="N50" s="23">
        <v>0</v>
      </c>
      <c r="O50" s="23"/>
      <c r="P50" s="12">
        <f t="shared" si="1"/>
        <v>32.933333333333337</v>
      </c>
      <c r="Q50" s="12">
        <f t="shared" si="1"/>
        <v>1.4620000000000002</v>
      </c>
      <c r="R50" s="12">
        <f t="shared" si="2"/>
        <v>22.526219790241679</v>
      </c>
    </row>
    <row r="51" spans="1:19" x14ac:dyDescent="0.25">
      <c r="A51" s="23" t="s">
        <v>40</v>
      </c>
      <c r="B51" s="23" t="s">
        <v>50</v>
      </c>
      <c r="C51" s="23"/>
      <c r="D51" s="12">
        <v>0</v>
      </c>
      <c r="E51" s="12">
        <v>0</v>
      </c>
      <c r="F51" s="12"/>
      <c r="G51" s="23">
        <v>203.70000000000007</v>
      </c>
      <c r="H51" s="23">
        <v>5.5240000000000018</v>
      </c>
      <c r="I51" s="23">
        <f t="shared" si="0"/>
        <v>36.875452570601013</v>
      </c>
      <c r="J51" s="12">
        <v>122.14999999999998</v>
      </c>
      <c r="K51" s="12">
        <v>4.8850000000000007</v>
      </c>
      <c r="L51" s="12">
        <f t="shared" si="3"/>
        <v>25.005117707267136</v>
      </c>
      <c r="M51" s="23">
        <v>0</v>
      </c>
      <c r="N51" s="23">
        <v>0</v>
      </c>
      <c r="O51" s="23"/>
      <c r="P51" s="12">
        <f t="shared" si="1"/>
        <v>325.85000000000002</v>
      </c>
      <c r="Q51" s="12">
        <f t="shared" si="1"/>
        <v>10.409000000000002</v>
      </c>
      <c r="R51" s="12">
        <f t="shared" si="2"/>
        <v>31.304640215198379</v>
      </c>
    </row>
    <row r="52" spans="1:19" x14ac:dyDescent="0.25">
      <c r="A52" s="23" t="s">
        <v>40</v>
      </c>
      <c r="B52" s="23" t="s">
        <v>51</v>
      </c>
      <c r="C52" s="23"/>
      <c r="D52" s="12">
        <v>0</v>
      </c>
      <c r="E52" s="12">
        <v>0</v>
      </c>
      <c r="F52" s="12"/>
      <c r="G52" s="23">
        <v>366.14999999999947</v>
      </c>
      <c r="H52" s="23">
        <v>18.413999999999984</v>
      </c>
      <c r="I52" s="23">
        <f t="shared" si="0"/>
        <v>19.884327142391648</v>
      </c>
      <c r="J52" s="12">
        <v>29.333333333333339</v>
      </c>
      <c r="K52" s="12">
        <v>3.3809999999999998</v>
      </c>
      <c r="L52" s="12">
        <f t="shared" si="3"/>
        <v>8.6759341417726539</v>
      </c>
      <c r="M52" s="23">
        <v>6.7499999999999991</v>
      </c>
      <c r="N52" s="23">
        <v>1.8009999999999997</v>
      </c>
      <c r="O52" s="23">
        <f t="shared" si="4"/>
        <v>3.7479178234314272</v>
      </c>
      <c r="P52" s="12">
        <f t="shared" si="1"/>
        <v>402.23333333333278</v>
      </c>
      <c r="Q52" s="12">
        <f t="shared" si="1"/>
        <v>23.595999999999982</v>
      </c>
      <c r="R52" s="12">
        <f t="shared" si="2"/>
        <v>17.046674577612013</v>
      </c>
    </row>
    <row r="53" spans="1:19" x14ac:dyDescent="0.25">
      <c r="A53" s="23" t="s">
        <v>40</v>
      </c>
      <c r="B53" s="23" t="s">
        <v>52</v>
      </c>
      <c r="C53" s="23"/>
      <c r="D53" s="12">
        <v>0</v>
      </c>
      <c r="E53" s="12">
        <v>0</v>
      </c>
      <c r="F53" s="12"/>
      <c r="G53" s="23">
        <v>261.51666666666665</v>
      </c>
      <c r="H53" s="23">
        <v>6.9640000000000022</v>
      </c>
      <c r="I53" s="23">
        <f t="shared" si="0"/>
        <v>37.552651732720648</v>
      </c>
      <c r="J53" s="12">
        <v>142.68333333333334</v>
      </c>
      <c r="K53" s="12">
        <v>5.5570000000000013</v>
      </c>
      <c r="L53" s="12">
        <f t="shared" si="3"/>
        <v>25.676324155719509</v>
      </c>
      <c r="M53" s="23">
        <v>51.833333333333336</v>
      </c>
      <c r="N53" s="23">
        <v>4.5120000000000013</v>
      </c>
      <c r="O53" s="23">
        <f t="shared" si="4"/>
        <v>11.487884160756499</v>
      </c>
      <c r="P53" s="12">
        <f t="shared" si="1"/>
        <v>456.0333333333333</v>
      </c>
      <c r="Q53" s="12">
        <f t="shared" si="1"/>
        <v>17.033000000000005</v>
      </c>
      <c r="R53" s="12">
        <f t="shared" si="2"/>
        <v>26.773518072760709</v>
      </c>
    </row>
    <row r="54" spans="1:19" x14ac:dyDescent="0.25">
      <c r="A54" s="23" t="s">
        <v>40</v>
      </c>
      <c r="B54" s="23" t="s">
        <v>53</v>
      </c>
      <c r="C54" s="23"/>
      <c r="D54" s="12">
        <v>0</v>
      </c>
      <c r="E54" s="12">
        <v>0</v>
      </c>
      <c r="F54" s="12"/>
      <c r="G54" s="23">
        <v>240.99999999999997</v>
      </c>
      <c r="H54" s="23">
        <v>5.5570000000000022</v>
      </c>
      <c r="I54" s="23">
        <f t="shared" si="0"/>
        <v>43.368724131725727</v>
      </c>
      <c r="J54" s="12">
        <v>641.28333333333342</v>
      </c>
      <c r="K54" s="12">
        <v>22.368999999999996</v>
      </c>
      <c r="L54" s="12">
        <f t="shared" si="3"/>
        <v>28.668395249377866</v>
      </c>
      <c r="M54" s="23">
        <v>21.366666666666656</v>
      </c>
      <c r="N54" s="23">
        <v>2.7070000000000007</v>
      </c>
      <c r="O54" s="23">
        <f t="shared" si="4"/>
        <v>7.8931166112547659</v>
      </c>
      <c r="P54" s="12">
        <f t="shared" si="1"/>
        <v>903.65000000000009</v>
      </c>
      <c r="Q54" s="12">
        <f t="shared" si="1"/>
        <v>30.632999999999999</v>
      </c>
      <c r="R54" s="12">
        <f t="shared" si="2"/>
        <v>29.499232853458693</v>
      </c>
    </row>
    <row r="55" spans="1:19" x14ac:dyDescent="0.25">
      <c r="A55" s="23" t="s">
        <v>40</v>
      </c>
      <c r="B55" s="23" t="s">
        <v>54</v>
      </c>
      <c r="C55" s="23"/>
      <c r="D55" s="12">
        <v>0</v>
      </c>
      <c r="E55" s="12">
        <v>0</v>
      </c>
      <c r="F55" s="12"/>
      <c r="G55" s="23">
        <v>201.79999999999995</v>
      </c>
      <c r="H55" s="23">
        <v>4.6930000000000014</v>
      </c>
      <c r="I55" s="23">
        <f t="shared" si="0"/>
        <v>43.00021308331555</v>
      </c>
      <c r="J55" s="12">
        <v>788.63333333333367</v>
      </c>
      <c r="K55" s="12">
        <v>29.301999999999978</v>
      </c>
      <c r="L55" s="12">
        <f t="shared" si="3"/>
        <v>26.913976292858312</v>
      </c>
      <c r="M55" s="23">
        <v>17.999999999999996</v>
      </c>
      <c r="N55" s="23">
        <v>2.4300000000000002</v>
      </c>
      <c r="O55" s="23">
        <f t="shared" si="4"/>
        <v>7.4074074074074057</v>
      </c>
      <c r="P55" s="12">
        <f t="shared" si="1"/>
        <v>1008.4333333333336</v>
      </c>
      <c r="Q55" s="12">
        <f t="shared" si="1"/>
        <v>36.424999999999976</v>
      </c>
      <c r="R55" s="12">
        <f t="shared" si="2"/>
        <v>27.685197895218511</v>
      </c>
    </row>
    <row r="56" spans="1:19" x14ac:dyDescent="0.25">
      <c r="A56" s="23"/>
      <c r="B56" s="16" t="s">
        <v>73</v>
      </c>
      <c r="C56" s="16"/>
      <c r="D56" s="17"/>
      <c r="E56" s="17"/>
      <c r="F56" s="17"/>
      <c r="G56" s="16">
        <f>SUM(G42:G55)</f>
        <v>3986.916666666667</v>
      </c>
      <c r="H56" s="16">
        <f t="shared" ref="H56:Q56" si="10">SUM(H42:H55)</f>
        <v>144.10199999999995</v>
      </c>
      <c r="I56" s="16">
        <f t="shared" si="0"/>
        <v>27.667323608740119</v>
      </c>
      <c r="J56" s="17">
        <f t="shared" si="10"/>
        <v>3059.166666666667</v>
      </c>
      <c r="K56" s="17">
        <f t="shared" si="10"/>
        <v>135.55199999999999</v>
      </c>
      <c r="L56" s="17">
        <f t="shared" si="3"/>
        <v>22.568214903997486</v>
      </c>
      <c r="M56" s="16">
        <f t="shared" si="10"/>
        <v>211.22499999999997</v>
      </c>
      <c r="N56" s="16">
        <f t="shared" si="10"/>
        <v>31.248000000000001</v>
      </c>
      <c r="O56" s="16">
        <f t="shared" si="4"/>
        <v>6.7596326164874538</v>
      </c>
      <c r="P56" s="17">
        <f t="shared" si="10"/>
        <v>7257.3083333333316</v>
      </c>
      <c r="Q56" s="17">
        <f t="shared" si="10"/>
        <v>310.90199999999987</v>
      </c>
      <c r="R56" s="17">
        <f t="shared" si="2"/>
        <v>23.342752164133181</v>
      </c>
    </row>
    <row r="57" spans="1:19" x14ac:dyDescent="0.25">
      <c r="A57" s="23" t="s">
        <v>55</v>
      </c>
      <c r="B57" s="23" t="s">
        <v>56</v>
      </c>
      <c r="C57" s="23"/>
      <c r="D57" s="12">
        <v>0</v>
      </c>
      <c r="E57" s="12">
        <v>0</v>
      </c>
      <c r="F57" s="12"/>
      <c r="G57" s="23">
        <v>0</v>
      </c>
      <c r="H57" s="23">
        <v>0</v>
      </c>
      <c r="I57" s="23"/>
      <c r="J57" s="12">
        <v>3.5333333333333332</v>
      </c>
      <c r="K57" s="12">
        <v>1.7000000000000002</v>
      </c>
      <c r="L57" s="12">
        <f t="shared" si="3"/>
        <v>2.0784313725490193</v>
      </c>
      <c r="M57" s="23">
        <v>0.13333333333333333</v>
      </c>
      <c r="N57" s="23">
        <v>0.4</v>
      </c>
      <c r="O57" s="23">
        <f t="shared" si="4"/>
        <v>0.33333333333333331</v>
      </c>
      <c r="P57" s="12">
        <f t="shared" si="1"/>
        <v>3.6666666666666665</v>
      </c>
      <c r="Q57" s="12">
        <f t="shared" si="1"/>
        <v>2.1</v>
      </c>
      <c r="R57" s="12">
        <f t="shared" si="2"/>
        <v>1.7460317460317458</v>
      </c>
    </row>
    <row r="58" spans="1:19" x14ac:dyDescent="0.25">
      <c r="A58" s="23" t="s">
        <v>55</v>
      </c>
      <c r="B58" s="23" t="s">
        <v>57</v>
      </c>
      <c r="C58" s="23"/>
      <c r="D58" s="12">
        <v>0</v>
      </c>
      <c r="E58" s="12">
        <v>0</v>
      </c>
      <c r="F58" s="12"/>
      <c r="G58" s="23">
        <v>23.6</v>
      </c>
      <c r="H58" s="23">
        <v>2.0419999999999998</v>
      </c>
      <c r="I58" s="23">
        <f t="shared" si="0"/>
        <v>11.557296767874634</v>
      </c>
      <c r="J58" s="12">
        <v>13.93333333333333</v>
      </c>
      <c r="K58" s="12">
        <v>1.123</v>
      </c>
      <c r="L58" s="12">
        <f t="shared" si="3"/>
        <v>12.407242505194416</v>
      </c>
      <c r="M58" s="23">
        <v>0</v>
      </c>
      <c r="N58" s="23">
        <v>0</v>
      </c>
      <c r="O58" s="23"/>
      <c r="P58" s="12">
        <f t="shared" si="1"/>
        <v>37.533333333333331</v>
      </c>
      <c r="Q58" s="12">
        <f t="shared" si="1"/>
        <v>3.165</v>
      </c>
      <c r="R58" s="12">
        <f t="shared" si="2"/>
        <v>11.858873091100579</v>
      </c>
    </row>
    <row r="59" spans="1:19" x14ac:dyDescent="0.25">
      <c r="A59" s="23" t="s">
        <v>55</v>
      </c>
      <c r="B59" s="23" t="s">
        <v>58</v>
      </c>
      <c r="C59" s="23"/>
      <c r="D59" s="12">
        <v>0</v>
      </c>
      <c r="E59" s="12">
        <v>0</v>
      </c>
      <c r="F59" s="12"/>
      <c r="G59" s="23">
        <v>0</v>
      </c>
      <c r="H59" s="23">
        <v>0</v>
      </c>
      <c r="I59" s="23"/>
      <c r="J59" s="12">
        <v>0</v>
      </c>
      <c r="K59" s="12">
        <v>0</v>
      </c>
      <c r="L59" s="12"/>
      <c r="M59" s="23">
        <v>0.91666666666666663</v>
      </c>
      <c r="N59" s="23">
        <v>0.14800000000000002</v>
      </c>
      <c r="O59" s="23">
        <f t="shared" si="4"/>
        <v>6.1936936936936924</v>
      </c>
      <c r="P59" s="12">
        <f t="shared" si="1"/>
        <v>0.91666666666666663</v>
      </c>
      <c r="Q59" s="12">
        <f t="shared" si="1"/>
        <v>0.14800000000000002</v>
      </c>
      <c r="R59" s="12">
        <f t="shared" si="2"/>
        <v>6.1936936936936924</v>
      </c>
    </row>
    <row r="60" spans="1:19" x14ac:dyDescent="0.25">
      <c r="A60" s="23"/>
      <c r="B60" s="23" t="s">
        <v>73</v>
      </c>
      <c r="C60" s="23"/>
      <c r="D60" s="12"/>
      <c r="E60" s="12"/>
      <c r="F60" s="12"/>
      <c r="G60" s="23">
        <f>SUM(G57:G59)</f>
        <v>23.6</v>
      </c>
      <c r="H60" s="23">
        <f t="shared" ref="H60:Q60" si="11">SUM(H57:H59)</f>
        <v>2.0419999999999998</v>
      </c>
      <c r="I60" s="23">
        <f t="shared" si="0"/>
        <v>11.557296767874634</v>
      </c>
      <c r="J60" s="12">
        <f t="shared" si="11"/>
        <v>17.466666666666661</v>
      </c>
      <c r="K60" s="12">
        <f t="shared" si="11"/>
        <v>2.8230000000000004</v>
      </c>
      <c r="L60" s="12">
        <f t="shared" si="3"/>
        <v>6.1872712244656958</v>
      </c>
      <c r="M60" s="23">
        <f t="shared" si="11"/>
        <v>1.05</v>
      </c>
      <c r="N60" s="23">
        <f t="shared" si="11"/>
        <v>0.54800000000000004</v>
      </c>
      <c r="O60" s="23">
        <f t="shared" si="4"/>
        <v>1.9160583941605838</v>
      </c>
      <c r="P60" s="12">
        <f t="shared" si="11"/>
        <v>42.11666666666666</v>
      </c>
      <c r="Q60" s="12">
        <f t="shared" si="11"/>
        <v>5.4130000000000003</v>
      </c>
      <c r="R60" s="12">
        <f t="shared" si="2"/>
        <v>7.7806515179506111</v>
      </c>
    </row>
    <row r="61" spans="1:19" x14ac:dyDescent="0.25">
      <c r="A61" s="29" t="s">
        <v>74</v>
      </c>
      <c r="B61" s="29"/>
      <c r="C61" s="16"/>
      <c r="D61" s="17"/>
      <c r="E61" s="17"/>
      <c r="F61" s="17"/>
      <c r="G61" s="16">
        <f>G60+G56+G41+G32+G25+G21+G13</f>
        <v>7883.9000000000005</v>
      </c>
      <c r="H61" s="16">
        <f t="shared" ref="H61:Q61" si="12">H60+H56+H41+H32+H25+H21+H13</f>
        <v>307.92699999999991</v>
      </c>
      <c r="I61" s="16">
        <f t="shared" si="0"/>
        <v>25.603146200235781</v>
      </c>
      <c r="J61" s="17">
        <f t="shared" si="12"/>
        <v>11489.7</v>
      </c>
      <c r="K61" s="17">
        <f t="shared" si="12"/>
        <v>519.82600000000002</v>
      </c>
      <c r="L61" s="17">
        <f t="shared" si="3"/>
        <v>22.102972917860978</v>
      </c>
      <c r="M61" s="16">
        <f t="shared" si="12"/>
        <v>1834.4416666666668</v>
      </c>
      <c r="N61" s="16">
        <f t="shared" si="12"/>
        <v>152.56799999999998</v>
      </c>
      <c r="O61" s="16">
        <f t="shared" si="4"/>
        <v>12.023764266862429</v>
      </c>
      <c r="P61" s="17">
        <f t="shared" si="12"/>
        <v>21208.041666666668</v>
      </c>
      <c r="Q61" s="17">
        <f t="shared" si="12"/>
        <v>980.3209999999998</v>
      </c>
      <c r="R61" s="17">
        <f t="shared" si="2"/>
        <v>21.633772679221064</v>
      </c>
      <c r="S61" s="24"/>
    </row>
  </sheetData>
  <mergeCells count="6">
    <mergeCell ref="A61:B61"/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2018</vt:lpstr>
      <vt:lpstr>Spring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2018-12-04T18:48:18Z</dcterms:created>
  <dcterms:modified xsi:type="dcterms:W3CDTF">2019-06-25T18:08:06Z</dcterms:modified>
</cp:coreProperties>
</file>