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165" windowWidth="14055" windowHeight="8880" activeTab="3"/>
  </bookViews>
  <sheets>
    <sheet name="Summer 13" sheetId="5" r:id="rId1"/>
    <sheet name="Fall 13" sheetId="3" r:id="rId2"/>
    <sheet name="Winter 14" sheetId="2" r:id="rId3"/>
    <sheet name="Spring 14" sheetId="1" r:id="rId4"/>
  </sheets>
  <externalReferences>
    <externalReference r:id="rId5"/>
    <externalReference r:id="rId6"/>
  </externalReferences>
  <definedNames>
    <definedName name="_xlnm.Print_Titles" localSheetId="1">'Fall 13'!$2:$3</definedName>
    <definedName name="_xlnm.Print_Titles" localSheetId="3">'Spring 14'!$2:$3</definedName>
    <definedName name="_xlnm.Print_Titles" localSheetId="0">'Summer 13'!$2:$3</definedName>
    <definedName name="_xlnm.Print_Titles" localSheetId="2">'Winter 14'!$2:$3</definedName>
  </definedNames>
  <calcPr calcId="145621"/>
</workbook>
</file>

<file path=xl/calcChain.xml><?xml version="1.0" encoding="utf-8"?>
<calcChain xmlns="http://schemas.openxmlformats.org/spreadsheetml/2006/main">
  <c r="R71" i="5" l="1"/>
  <c r="J71" i="5"/>
  <c r="Q69" i="5"/>
  <c r="P69" i="5"/>
  <c r="I69" i="5"/>
  <c r="H69" i="5"/>
  <c r="E69" i="5"/>
  <c r="D69" i="5"/>
  <c r="C69" i="5"/>
  <c r="B69" i="5"/>
  <c r="Q68" i="5"/>
  <c r="P68" i="5"/>
  <c r="I68" i="5"/>
  <c r="H68" i="5"/>
  <c r="E68" i="5"/>
  <c r="M68" i="5" s="1"/>
  <c r="V68" i="5" s="1"/>
  <c r="D68" i="5"/>
  <c r="C68" i="5"/>
  <c r="B68" i="5"/>
  <c r="Q67" i="5"/>
  <c r="P67" i="5"/>
  <c r="I67" i="5"/>
  <c r="H67" i="5"/>
  <c r="E67" i="5"/>
  <c r="D67" i="5"/>
  <c r="C67" i="5"/>
  <c r="B67" i="5"/>
  <c r="Q66" i="5"/>
  <c r="Q70" i="5" s="1"/>
  <c r="P66" i="5"/>
  <c r="I66" i="5"/>
  <c r="H66" i="5"/>
  <c r="J66" i="5" s="1"/>
  <c r="E66" i="5"/>
  <c r="D66" i="5"/>
  <c r="C66" i="5"/>
  <c r="B66" i="5"/>
  <c r="A66" i="5"/>
  <c r="Q63" i="5"/>
  <c r="P63" i="5"/>
  <c r="I63" i="5"/>
  <c r="H63" i="5"/>
  <c r="E63" i="5"/>
  <c r="D63" i="5"/>
  <c r="C63" i="5"/>
  <c r="B63" i="5"/>
  <c r="Q62" i="5"/>
  <c r="P62" i="5"/>
  <c r="I62" i="5"/>
  <c r="H62" i="5"/>
  <c r="E62" i="5"/>
  <c r="D62" i="5"/>
  <c r="C62" i="5"/>
  <c r="B62" i="5"/>
  <c r="Q61" i="5"/>
  <c r="P61" i="5"/>
  <c r="I61" i="5"/>
  <c r="H61" i="5"/>
  <c r="E61" i="5"/>
  <c r="D61" i="5"/>
  <c r="C61" i="5"/>
  <c r="B61" i="5"/>
  <c r="Q60" i="5"/>
  <c r="P60" i="5"/>
  <c r="I60" i="5"/>
  <c r="H60" i="5"/>
  <c r="E60" i="5"/>
  <c r="D60" i="5"/>
  <c r="C60" i="5"/>
  <c r="B60" i="5"/>
  <c r="Q59" i="5"/>
  <c r="P59" i="5"/>
  <c r="I59" i="5"/>
  <c r="H59" i="5"/>
  <c r="E59" i="5"/>
  <c r="D59" i="5"/>
  <c r="C59" i="5"/>
  <c r="B59" i="5"/>
  <c r="Q58" i="5"/>
  <c r="P58" i="5"/>
  <c r="I58" i="5"/>
  <c r="H58" i="5"/>
  <c r="E58" i="5"/>
  <c r="D58" i="5"/>
  <c r="C58" i="5"/>
  <c r="B58" i="5"/>
  <c r="Q57" i="5"/>
  <c r="P57" i="5"/>
  <c r="I57" i="5"/>
  <c r="H57" i="5"/>
  <c r="E57" i="5"/>
  <c r="D57" i="5"/>
  <c r="C57" i="5"/>
  <c r="B57" i="5"/>
  <c r="Q56" i="5"/>
  <c r="P56" i="5"/>
  <c r="I56" i="5"/>
  <c r="H56" i="5"/>
  <c r="E56" i="5"/>
  <c r="D56" i="5"/>
  <c r="C56" i="5"/>
  <c r="B56" i="5"/>
  <c r="Q55" i="5"/>
  <c r="P55" i="5"/>
  <c r="I55" i="5"/>
  <c r="H55" i="5"/>
  <c r="E55" i="5"/>
  <c r="D55" i="5"/>
  <c r="C55" i="5"/>
  <c r="B55" i="5"/>
  <c r="Q54" i="5"/>
  <c r="P54" i="5"/>
  <c r="I54" i="5"/>
  <c r="H54" i="5"/>
  <c r="E54" i="5"/>
  <c r="D54" i="5"/>
  <c r="C54" i="5"/>
  <c r="B54" i="5"/>
  <c r="Q53" i="5"/>
  <c r="P53" i="5"/>
  <c r="I53" i="5"/>
  <c r="H53" i="5"/>
  <c r="J53" i="5" s="1"/>
  <c r="E53" i="5"/>
  <c r="D53" i="5"/>
  <c r="C53" i="5"/>
  <c r="B53" i="5"/>
  <c r="Q52" i="5"/>
  <c r="P52" i="5"/>
  <c r="I52" i="5"/>
  <c r="H52" i="5"/>
  <c r="J52" i="5" s="1"/>
  <c r="E52" i="5"/>
  <c r="D52" i="5"/>
  <c r="C52" i="5"/>
  <c r="B52" i="5"/>
  <c r="Q51" i="5"/>
  <c r="P51" i="5"/>
  <c r="I51" i="5"/>
  <c r="H51" i="5"/>
  <c r="E51" i="5"/>
  <c r="D51" i="5"/>
  <c r="C51" i="5"/>
  <c r="B51" i="5"/>
  <c r="Q50" i="5"/>
  <c r="P50" i="5"/>
  <c r="I50" i="5"/>
  <c r="H50" i="5"/>
  <c r="E50" i="5"/>
  <c r="D50" i="5"/>
  <c r="C50" i="5"/>
  <c r="B50" i="5"/>
  <c r="Q49" i="5"/>
  <c r="P49" i="5"/>
  <c r="I49" i="5"/>
  <c r="H49" i="5"/>
  <c r="E49" i="5"/>
  <c r="D49" i="5"/>
  <c r="C49" i="5"/>
  <c r="B49" i="5"/>
  <c r="Q48" i="5"/>
  <c r="P48" i="5"/>
  <c r="I48" i="5"/>
  <c r="H48" i="5"/>
  <c r="E48" i="5"/>
  <c r="D48" i="5"/>
  <c r="C48" i="5"/>
  <c r="B48" i="5"/>
  <c r="A48" i="5"/>
  <c r="R47" i="5"/>
  <c r="J47" i="5"/>
  <c r="F47" i="5"/>
  <c r="Q45" i="5"/>
  <c r="P45" i="5"/>
  <c r="I45" i="5"/>
  <c r="H45" i="5"/>
  <c r="J45" i="5" s="1"/>
  <c r="E45" i="5"/>
  <c r="D45" i="5"/>
  <c r="C45" i="5"/>
  <c r="B45" i="5"/>
  <c r="Q44" i="5"/>
  <c r="P44" i="5"/>
  <c r="I44" i="5"/>
  <c r="H44" i="5"/>
  <c r="E44" i="5"/>
  <c r="D44" i="5"/>
  <c r="C44" i="5"/>
  <c r="B44" i="5"/>
  <c r="Q43" i="5"/>
  <c r="P43" i="5"/>
  <c r="I43" i="5"/>
  <c r="H43" i="5"/>
  <c r="J43" i="5" s="1"/>
  <c r="E43" i="5"/>
  <c r="D43" i="5"/>
  <c r="C43" i="5"/>
  <c r="B43" i="5"/>
  <c r="Q42" i="5"/>
  <c r="P42" i="5"/>
  <c r="I42" i="5"/>
  <c r="H42" i="5"/>
  <c r="J42" i="5" s="1"/>
  <c r="E42" i="5"/>
  <c r="D42" i="5"/>
  <c r="C42" i="5"/>
  <c r="B42" i="5"/>
  <c r="Q41" i="5"/>
  <c r="P41" i="5"/>
  <c r="I41" i="5"/>
  <c r="H41" i="5"/>
  <c r="E41" i="5"/>
  <c r="D41" i="5"/>
  <c r="C41" i="5"/>
  <c r="B41" i="5"/>
  <c r="Q40" i="5"/>
  <c r="P40" i="5"/>
  <c r="I40" i="5"/>
  <c r="H40" i="5"/>
  <c r="E40" i="5"/>
  <c r="D40" i="5"/>
  <c r="C40" i="5"/>
  <c r="B40" i="5"/>
  <c r="Q39" i="5"/>
  <c r="P39" i="5"/>
  <c r="I39" i="5"/>
  <c r="H39" i="5"/>
  <c r="E39" i="5"/>
  <c r="D39" i="5"/>
  <c r="C39" i="5"/>
  <c r="B39" i="5"/>
  <c r="Q38" i="5"/>
  <c r="P38" i="5"/>
  <c r="I38" i="5"/>
  <c r="H38" i="5"/>
  <c r="E38" i="5"/>
  <c r="D38" i="5"/>
  <c r="C38" i="5"/>
  <c r="B38" i="5"/>
  <c r="Q37" i="5"/>
  <c r="P37" i="5"/>
  <c r="I37" i="5"/>
  <c r="H37" i="5"/>
  <c r="J37" i="5" s="1"/>
  <c r="E37" i="5"/>
  <c r="D37" i="5"/>
  <c r="C37" i="5"/>
  <c r="B37" i="5"/>
  <c r="A37" i="5"/>
  <c r="R36" i="5"/>
  <c r="J36" i="5"/>
  <c r="F36" i="5"/>
  <c r="Q34" i="5"/>
  <c r="P34" i="5"/>
  <c r="I34" i="5"/>
  <c r="H34" i="5"/>
  <c r="E34" i="5"/>
  <c r="D34" i="5"/>
  <c r="C34" i="5"/>
  <c r="B34" i="5"/>
  <c r="Q33" i="5"/>
  <c r="P33" i="5"/>
  <c r="I33" i="5"/>
  <c r="H33" i="5"/>
  <c r="E33" i="5"/>
  <c r="D33" i="5"/>
  <c r="C33" i="5"/>
  <c r="B33" i="5"/>
  <c r="Q32" i="5"/>
  <c r="P32" i="5"/>
  <c r="I32" i="5"/>
  <c r="H32" i="5"/>
  <c r="E32" i="5"/>
  <c r="D32" i="5"/>
  <c r="C32" i="5"/>
  <c r="B32" i="5"/>
  <c r="Q31" i="5"/>
  <c r="P31" i="5"/>
  <c r="I31" i="5"/>
  <c r="H31" i="5"/>
  <c r="L31" i="5" s="1"/>
  <c r="E31" i="5"/>
  <c r="D31" i="5"/>
  <c r="C31" i="5"/>
  <c r="B31" i="5"/>
  <c r="Q30" i="5"/>
  <c r="P30" i="5"/>
  <c r="I30" i="5"/>
  <c r="H30" i="5"/>
  <c r="E30" i="5"/>
  <c r="D30" i="5"/>
  <c r="C30" i="5"/>
  <c r="B30" i="5"/>
  <c r="Q29" i="5"/>
  <c r="P29" i="5"/>
  <c r="I29" i="5"/>
  <c r="H29" i="5"/>
  <c r="E29" i="5"/>
  <c r="D29" i="5"/>
  <c r="C29" i="5"/>
  <c r="B29" i="5"/>
  <c r="A29" i="5"/>
  <c r="R28" i="5"/>
  <c r="J28" i="5"/>
  <c r="F28" i="5"/>
  <c r="Q26" i="5"/>
  <c r="P26" i="5"/>
  <c r="I26" i="5"/>
  <c r="H26" i="5"/>
  <c r="E26" i="5"/>
  <c r="D26" i="5"/>
  <c r="C26" i="5"/>
  <c r="B26" i="5"/>
  <c r="Q25" i="5"/>
  <c r="P25" i="5"/>
  <c r="I25" i="5"/>
  <c r="H25" i="5"/>
  <c r="E25" i="5"/>
  <c r="D25" i="5"/>
  <c r="C25" i="5"/>
  <c r="B25" i="5"/>
  <c r="Q24" i="5"/>
  <c r="P24" i="5"/>
  <c r="I24" i="5"/>
  <c r="H24" i="5"/>
  <c r="H27" i="5" s="1"/>
  <c r="E24" i="5"/>
  <c r="D24" i="5"/>
  <c r="C24" i="5"/>
  <c r="B24" i="5"/>
  <c r="A24" i="5"/>
  <c r="R23" i="5"/>
  <c r="J23" i="5"/>
  <c r="F23" i="5"/>
  <c r="Q21" i="5"/>
  <c r="P21" i="5"/>
  <c r="I21" i="5"/>
  <c r="H21" i="5"/>
  <c r="J21" i="5" s="1"/>
  <c r="E21" i="5"/>
  <c r="D21" i="5"/>
  <c r="C21" i="5"/>
  <c r="B21" i="5"/>
  <c r="Q20" i="5"/>
  <c r="P20" i="5"/>
  <c r="I20" i="5"/>
  <c r="H20" i="5"/>
  <c r="E20" i="5"/>
  <c r="D20" i="5"/>
  <c r="C20" i="5"/>
  <c r="B20" i="5"/>
  <c r="Q19" i="5"/>
  <c r="P19" i="5"/>
  <c r="I19" i="5"/>
  <c r="H19" i="5"/>
  <c r="L19" i="5" s="1"/>
  <c r="E19" i="5"/>
  <c r="D19" i="5"/>
  <c r="C19" i="5"/>
  <c r="B19" i="5"/>
  <c r="Q18" i="5"/>
  <c r="P18" i="5"/>
  <c r="I18" i="5"/>
  <c r="H18" i="5"/>
  <c r="J18" i="5" s="1"/>
  <c r="E18" i="5"/>
  <c r="D18" i="5"/>
  <c r="C18" i="5"/>
  <c r="B18" i="5"/>
  <c r="Q17" i="5"/>
  <c r="P17" i="5"/>
  <c r="I17" i="5"/>
  <c r="H17" i="5"/>
  <c r="J17" i="5" s="1"/>
  <c r="E17" i="5"/>
  <c r="D17" i="5"/>
  <c r="C17" i="5"/>
  <c r="B17" i="5"/>
  <c r="Q16" i="5"/>
  <c r="P16" i="5"/>
  <c r="I16" i="5"/>
  <c r="H16" i="5"/>
  <c r="E16" i="5"/>
  <c r="D16" i="5"/>
  <c r="C16" i="5"/>
  <c r="B16" i="5"/>
  <c r="Q15" i="5"/>
  <c r="P15" i="5"/>
  <c r="R15" i="5" s="1"/>
  <c r="I15" i="5"/>
  <c r="H15" i="5"/>
  <c r="E15" i="5"/>
  <c r="D15" i="5"/>
  <c r="C15" i="5"/>
  <c r="B15" i="5"/>
  <c r="A15" i="5"/>
  <c r="Q12" i="5"/>
  <c r="P12" i="5"/>
  <c r="I12" i="5"/>
  <c r="H12" i="5"/>
  <c r="E12" i="5"/>
  <c r="D12" i="5"/>
  <c r="C12" i="5"/>
  <c r="B12" i="5"/>
  <c r="Q11" i="5"/>
  <c r="P11" i="5"/>
  <c r="I11" i="5"/>
  <c r="H11" i="5"/>
  <c r="E11" i="5"/>
  <c r="D11" i="5"/>
  <c r="L11" i="5" s="1"/>
  <c r="C11" i="5"/>
  <c r="B11" i="5"/>
  <c r="Q10" i="5"/>
  <c r="P10" i="5"/>
  <c r="I10" i="5"/>
  <c r="H10" i="5"/>
  <c r="E10" i="5"/>
  <c r="D10" i="5"/>
  <c r="C10" i="5"/>
  <c r="B10" i="5"/>
  <c r="Q9" i="5"/>
  <c r="P9" i="5"/>
  <c r="R9" i="5" s="1"/>
  <c r="I9" i="5"/>
  <c r="H9" i="5"/>
  <c r="E9" i="5"/>
  <c r="D9" i="5"/>
  <c r="C9" i="5"/>
  <c r="B9" i="5"/>
  <c r="Q8" i="5"/>
  <c r="P8" i="5"/>
  <c r="I8" i="5"/>
  <c r="H8" i="5"/>
  <c r="E8" i="5"/>
  <c r="D8" i="5"/>
  <c r="C8" i="5"/>
  <c r="B8" i="5"/>
  <c r="Q7" i="5"/>
  <c r="P7" i="5"/>
  <c r="I7" i="5"/>
  <c r="H7" i="5"/>
  <c r="E7" i="5"/>
  <c r="D7" i="5"/>
  <c r="C7" i="5"/>
  <c r="B7" i="5"/>
  <c r="Q6" i="5"/>
  <c r="P6" i="5"/>
  <c r="I6" i="5"/>
  <c r="H6" i="5"/>
  <c r="E6" i="5"/>
  <c r="D6" i="5"/>
  <c r="L6" i="5" s="1"/>
  <c r="U6" i="5" s="1"/>
  <c r="C6" i="5"/>
  <c r="B6" i="5"/>
  <c r="Q5" i="5"/>
  <c r="P5" i="5"/>
  <c r="I5" i="5"/>
  <c r="H5" i="5"/>
  <c r="E5" i="5"/>
  <c r="D5" i="5"/>
  <c r="L5" i="5" s="1"/>
  <c r="C5" i="5"/>
  <c r="B5" i="5"/>
  <c r="A5" i="5"/>
  <c r="Q4" i="5"/>
  <c r="P4" i="5"/>
  <c r="I4" i="5"/>
  <c r="H4" i="5"/>
  <c r="E4" i="5"/>
  <c r="D4" i="5"/>
  <c r="C4" i="5"/>
  <c r="B4" i="5"/>
  <c r="A4" i="5"/>
  <c r="F56" i="5" l="1"/>
  <c r="R59" i="5"/>
  <c r="R61" i="5"/>
  <c r="R62" i="5"/>
  <c r="R63" i="5"/>
  <c r="R12" i="5"/>
  <c r="M17" i="5"/>
  <c r="V17" i="5" s="1"/>
  <c r="M18" i="5"/>
  <c r="V18" i="5" s="1"/>
  <c r="R18" i="5"/>
  <c r="F19" i="5"/>
  <c r="M32" i="5"/>
  <c r="F15" i="5"/>
  <c r="R21" i="5"/>
  <c r="F30" i="5"/>
  <c r="R31" i="5"/>
  <c r="M37" i="5"/>
  <c r="M45" i="5"/>
  <c r="V45" i="5" s="1"/>
  <c r="M48" i="5"/>
  <c r="V48" i="5" s="1"/>
  <c r="M50" i="5"/>
  <c r="V50" i="5" s="1"/>
  <c r="M51" i="5"/>
  <c r="V51" i="5" s="1"/>
  <c r="M52" i="5"/>
  <c r="M55" i="5"/>
  <c r="M63" i="5"/>
  <c r="V63" i="5" s="1"/>
  <c r="M5" i="5"/>
  <c r="V5" i="5" s="1"/>
  <c r="M7" i="5"/>
  <c r="V7" i="5" s="1"/>
  <c r="M9" i="5"/>
  <c r="V9" i="5" s="1"/>
  <c r="L57" i="5"/>
  <c r="U57" i="5" s="1"/>
  <c r="L60" i="5"/>
  <c r="L61" i="5"/>
  <c r="U61" i="5" s="1"/>
  <c r="F10" i="5"/>
  <c r="I13" i="5"/>
  <c r="J12" i="5"/>
  <c r="L30" i="5"/>
  <c r="U30" i="5" s="1"/>
  <c r="F38" i="5"/>
  <c r="L39" i="5"/>
  <c r="U39" i="5" s="1"/>
  <c r="L41" i="5"/>
  <c r="R41" i="5"/>
  <c r="L42" i="5"/>
  <c r="R45" i="5"/>
  <c r="L48" i="5"/>
  <c r="L49" i="5"/>
  <c r="R53" i="5"/>
  <c r="R54" i="5"/>
  <c r="M56" i="5"/>
  <c r="V56" i="5" s="1"/>
  <c r="J60" i="5"/>
  <c r="L66" i="5"/>
  <c r="U66" i="5" s="1"/>
  <c r="R68" i="5"/>
  <c r="L69" i="5"/>
  <c r="R8" i="5"/>
  <c r="J40" i="5"/>
  <c r="M60" i="5"/>
  <c r="V60" i="5" s="1"/>
  <c r="J4" i="5"/>
  <c r="P13" i="5"/>
  <c r="J26" i="5"/>
  <c r="L4" i="5"/>
  <c r="U4" i="5" s="1"/>
  <c r="F6" i="5"/>
  <c r="F9" i="5"/>
  <c r="J11" i="5"/>
  <c r="R17" i="5"/>
  <c r="F18" i="5"/>
  <c r="R19" i="5"/>
  <c r="F24" i="5"/>
  <c r="F26" i="5"/>
  <c r="J33" i="5"/>
  <c r="M34" i="5"/>
  <c r="V34" i="5" s="1"/>
  <c r="J39" i="5"/>
  <c r="M41" i="5"/>
  <c r="V41" i="5" s="1"/>
  <c r="F48" i="5"/>
  <c r="J50" i="5"/>
  <c r="J55" i="5"/>
  <c r="R55" i="5"/>
  <c r="R56" i="5"/>
  <c r="L59" i="5"/>
  <c r="J61" i="5"/>
  <c r="J63" i="5"/>
  <c r="J67" i="5"/>
  <c r="J69" i="5"/>
  <c r="F32" i="5"/>
  <c r="L33" i="5"/>
  <c r="U33" i="5" s="1"/>
  <c r="R33" i="5"/>
  <c r="M38" i="5"/>
  <c r="V38" i="5" s="1"/>
  <c r="M42" i="5"/>
  <c r="V42" i="5" s="1"/>
  <c r="L43" i="5"/>
  <c r="U43" i="5" s="1"/>
  <c r="R43" i="5"/>
  <c r="R44" i="5"/>
  <c r="R51" i="5"/>
  <c r="F52" i="5"/>
  <c r="L53" i="5"/>
  <c r="U53" i="5" s="1"/>
  <c r="J57" i="5"/>
  <c r="M59" i="5"/>
  <c r="V59" i="5" s="1"/>
  <c r="C13" i="5"/>
  <c r="C22" i="5" s="1"/>
  <c r="C27" i="5" s="1"/>
  <c r="F5" i="5"/>
  <c r="J7" i="5"/>
  <c r="L10" i="5"/>
  <c r="U10" i="5" s="1"/>
  <c r="J20" i="5"/>
  <c r="Q46" i="5"/>
  <c r="R38" i="5"/>
  <c r="J49" i="5"/>
  <c r="J58" i="5"/>
  <c r="M69" i="5"/>
  <c r="V69" i="5" s="1"/>
  <c r="M10" i="5"/>
  <c r="V10" i="5" s="1"/>
  <c r="Q13" i="5"/>
  <c r="R13" i="5" s="1"/>
  <c r="M8" i="5"/>
  <c r="V8" i="5" s="1"/>
  <c r="E13" i="5"/>
  <c r="R6" i="5"/>
  <c r="L7" i="5"/>
  <c r="U7" i="5" s="1"/>
  <c r="W7" i="5" s="1"/>
  <c r="R7" i="5"/>
  <c r="L8" i="5"/>
  <c r="U8" i="5" s="1"/>
  <c r="J9" i="5"/>
  <c r="M12" i="5"/>
  <c r="V12" i="5" s="1"/>
  <c r="L15" i="5"/>
  <c r="U15" i="5" s="1"/>
  <c r="Q22" i="5"/>
  <c r="D22" i="5"/>
  <c r="R16" i="5"/>
  <c r="J19" i="5"/>
  <c r="M21" i="5"/>
  <c r="V21" i="5" s="1"/>
  <c r="M24" i="5"/>
  <c r="V24" i="5" s="1"/>
  <c r="R26" i="5"/>
  <c r="P35" i="5"/>
  <c r="M30" i="5"/>
  <c r="V30" i="5" s="1"/>
  <c r="R30" i="5"/>
  <c r="F31" i="5"/>
  <c r="J32" i="5"/>
  <c r="R34" i="5"/>
  <c r="J38" i="5"/>
  <c r="J41" i="5"/>
  <c r="R42" i="5"/>
  <c r="J44" i="5"/>
  <c r="R49" i="5"/>
  <c r="R50" i="5"/>
  <c r="M54" i="5"/>
  <c r="V54" i="5" s="1"/>
  <c r="J56" i="5"/>
  <c r="J59" i="5"/>
  <c r="R60" i="5"/>
  <c r="J62" i="5"/>
  <c r="R69" i="5"/>
  <c r="P27" i="5"/>
  <c r="L32" i="5"/>
  <c r="N32" i="5" s="1"/>
  <c r="R4" i="5"/>
  <c r="J5" i="5"/>
  <c r="D13" i="5"/>
  <c r="J6" i="5"/>
  <c r="J8" i="5"/>
  <c r="R10" i="5"/>
  <c r="E22" i="5"/>
  <c r="M15" i="5"/>
  <c r="V15" i="5" s="1"/>
  <c r="F20" i="5"/>
  <c r="L20" i="5"/>
  <c r="R24" i="5"/>
  <c r="M26" i="5"/>
  <c r="V26" i="5" s="1"/>
  <c r="L26" i="5"/>
  <c r="H35" i="5"/>
  <c r="V32" i="5"/>
  <c r="R37" i="5"/>
  <c r="L38" i="5"/>
  <c r="U38" i="5" s="1"/>
  <c r="W38" i="5" s="1"/>
  <c r="R39" i="5"/>
  <c r="R40" i="5"/>
  <c r="F42" i="5"/>
  <c r="J48" i="5"/>
  <c r="J51" i="5"/>
  <c r="R52" i="5"/>
  <c r="J54" i="5"/>
  <c r="L56" i="5"/>
  <c r="N56" i="5" s="1"/>
  <c r="R57" i="5"/>
  <c r="R58" i="5"/>
  <c r="F60" i="5"/>
  <c r="R67" i="5"/>
  <c r="F69" i="5"/>
  <c r="M4" i="5"/>
  <c r="V4" i="5" s="1"/>
  <c r="M11" i="5"/>
  <c r="V11" i="5" s="1"/>
  <c r="I22" i="5"/>
  <c r="M20" i="5"/>
  <c r="V20" i="5" s="1"/>
  <c r="L21" i="5"/>
  <c r="U21" i="5" s="1"/>
  <c r="L25" i="5"/>
  <c r="U25" i="5" s="1"/>
  <c r="J31" i="5"/>
  <c r="M33" i="5"/>
  <c r="V33" i="5" s="1"/>
  <c r="V37" i="5"/>
  <c r="D64" i="5"/>
  <c r="I64" i="5"/>
  <c r="L52" i="5"/>
  <c r="L55" i="5"/>
  <c r="V55" i="5"/>
  <c r="I70" i="5"/>
  <c r="U11" i="5"/>
  <c r="M19" i="5"/>
  <c r="V19" i="5" s="1"/>
  <c r="U20" i="5"/>
  <c r="H22" i="5"/>
  <c r="D27" i="5"/>
  <c r="M31" i="5"/>
  <c r="V31" i="5" s="1"/>
  <c r="L34" i="5"/>
  <c r="F34" i="5"/>
  <c r="D35" i="5"/>
  <c r="L44" i="5"/>
  <c r="F44" i="5"/>
  <c r="R48" i="5"/>
  <c r="Q64" i="5"/>
  <c r="L67" i="5"/>
  <c r="F67" i="5"/>
  <c r="F4" i="5"/>
  <c r="N5" i="5"/>
  <c r="U5" i="5"/>
  <c r="M6" i="5"/>
  <c r="V6" i="5" s="1"/>
  <c r="W6" i="5" s="1"/>
  <c r="F7" i="5"/>
  <c r="J10" i="5"/>
  <c r="F11" i="5"/>
  <c r="H13" i="5"/>
  <c r="M16" i="5"/>
  <c r="V16" i="5" s="1"/>
  <c r="J16" i="5"/>
  <c r="U19" i="5"/>
  <c r="L24" i="5"/>
  <c r="J25" i="5"/>
  <c r="R25" i="5"/>
  <c r="Q27" i="5"/>
  <c r="C35" i="5"/>
  <c r="C46" i="5" s="1"/>
  <c r="C64" i="5" s="1"/>
  <c r="C70" i="5" s="1"/>
  <c r="I35" i="5"/>
  <c r="J30" i="5"/>
  <c r="U31" i="5"/>
  <c r="R32" i="5"/>
  <c r="D46" i="5"/>
  <c r="M53" i="5"/>
  <c r="V53" i="5" s="1"/>
  <c r="W53" i="5" s="1"/>
  <c r="F53" i="5"/>
  <c r="L62" i="5"/>
  <c r="F62" i="5"/>
  <c r="R5" i="5"/>
  <c r="F8" i="5"/>
  <c r="L9" i="5"/>
  <c r="L12" i="5"/>
  <c r="F12" i="5"/>
  <c r="J15" i="5"/>
  <c r="F16" i="5"/>
  <c r="L16" i="5"/>
  <c r="L18" i="5"/>
  <c r="R20" i="5"/>
  <c r="E27" i="5"/>
  <c r="F25" i="5"/>
  <c r="M25" i="5"/>
  <c r="V25" i="5" s="1"/>
  <c r="I27" i="5"/>
  <c r="L29" i="5"/>
  <c r="J29" i="5"/>
  <c r="R29" i="5"/>
  <c r="J34" i="5"/>
  <c r="U55" i="5"/>
  <c r="R11" i="5"/>
  <c r="L17" i="5"/>
  <c r="F17" i="5"/>
  <c r="P22" i="5"/>
  <c r="E35" i="5"/>
  <c r="M29" i="5"/>
  <c r="V29" i="5" s="1"/>
  <c r="J68" i="5"/>
  <c r="H70" i="5"/>
  <c r="F21" i="5"/>
  <c r="J24" i="5"/>
  <c r="F29" i="5"/>
  <c r="Q35" i="5"/>
  <c r="R35" i="5" s="1"/>
  <c r="F33" i="5"/>
  <c r="E46" i="5"/>
  <c r="P46" i="5"/>
  <c r="R46" i="5" s="1"/>
  <c r="L40" i="5"/>
  <c r="F40" i="5"/>
  <c r="M44" i="5"/>
  <c r="V44" i="5" s="1"/>
  <c r="E64" i="5"/>
  <c r="U48" i="5"/>
  <c r="N48" i="5"/>
  <c r="M49" i="5"/>
  <c r="V49" i="5" s="1"/>
  <c r="F49" i="5"/>
  <c r="U49" i="5"/>
  <c r="L51" i="5"/>
  <c r="V52" i="5"/>
  <c r="L58" i="5"/>
  <c r="F58" i="5"/>
  <c r="M62" i="5"/>
  <c r="V62" i="5" s="1"/>
  <c r="D70" i="5"/>
  <c r="M67" i="5"/>
  <c r="V67" i="5" s="1"/>
  <c r="U69" i="5"/>
  <c r="N69" i="5"/>
  <c r="M40" i="5"/>
  <c r="V40" i="5" s="1"/>
  <c r="M43" i="5"/>
  <c r="V43" i="5" s="1"/>
  <c r="F43" i="5"/>
  <c r="L45" i="5"/>
  <c r="L54" i="5"/>
  <c r="F54" i="5"/>
  <c r="M58" i="5"/>
  <c r="V58" i="5" s="1"/>
  <c r="U60" i="5"/>
  <c r="W60" i="5" s="1"/>
  <c r="M61" i="5"/>
  <c r="V61" i="5" s="1"/>
  <c r="W61" i="5" s="1"/>
  <c r="F61" i="5"/>
  <c r="L63" i="5"/>
  <c r="M66" i="5"/>
  <c r="V66" i="5" s="1"/>
  <c r="F66" i="5"/>
  <c r="E70" i="5"/>
  <c r="L68" i="5"/>
  <c r="I46" i="5"/>
  <c r="M39" i="5"/>
  <c r="V39" i="5" s="1"/>
  <c r="F39" i="5"/>
  <c r="U41" i="5"/>
  <c r="H46" i="5"/>
  <c r="P64" i="5"/>
  <c r="L50" i="5"/>
  <c r="F50" i="5"/>
  <c r="U56" i="5"/>
  <c r="W56" i="5" s="1"/>
  <c r="M57" i="5"/>
  <c r="V57" i="5" s="1"/>
  <c r="F57" i="5"/>
  <c r="U59" i="5"/>
  <c r="H64" i="5"/>
  <c r="R66" i="5"/>
  <c r="P70" i="5"/>
  <c r="R70" i="5" s="1"/>
  <c r="F37" i="5"/>
  <c r="L37" i="5"/>
  <c r="F41" i="5"/>
  <c r="F45" i="5"/>
  <c r="F51" i="5"/>
  <c r="F55" i="5"/>
  <c r="F59" i="5"/>
  <c r="F63" i="5"/>
  <c r="F68" i="5"/>
  <c r="N52" i="5" l="1"/>
  <c r="W8" i="5"/>
  <c r="W10" i="5"/>
  <c r="F13" i="5"/>
  <c r="W20" i="5"/>
  <c r="J46" i="5"/>
  <c r="N42" i="5"/>
  <c r="N55" i="5"/>
  <c r="W66" i="5"/>
  <c r="U42" i="5"/>
  <c r="W42" i="5" s="1"/>
  <c r="W55" i="5"/>
  <c r="N59" i="5"/>
  <c r="W4" i="5"/>
  <c r="N39" i="5"/>
  <c r="W41" i="5"/>
  <c r="N60" i="5"/>
  <c r="W43" i="5"/>
  <c r="U32" i="5"/>
  <c r="W32" i="5" s="1"/>
  <c r="N8" i="5"/>
  <c r="W30" i="5"/>
  <c r="M64" i="5"/>
  <c r="V64" i="5" s="1"/>
  <c r="N10" i="5"/>
  <c r="N41" i="5"/>
  <c r="N38" i="5"/>
  <c r="W59" i="5"/>
  <c r="N6" i="5"/>
  <c r="W19" i="5"/>
  <c r="N7" i="5"/>
  <c r="N30" i="5"/>
  <c r="W11" i="5"/>
  <c r="N43" i="5"/>
  <c r="U52" i="5"/>
  <c r="W52" i="5" s="1"/>
  <c r="J22" i="5"/>
  <c r="V13" i="5"/>
  <c r="N61" i="5"/>
  <c r="J64" i="5"/>
  <c r="R22" i="5"/>
  <c r="W33" i="5"/>
  <c r="J35" i="5"/>
  <c r="W21" i="5"/>
  <c r="M13" i="5"/>
  <c r="N15" i="5"/>
  <c r="N11" i="5"/>
  <c r="N21" i="5"/>
  <c r="W15" i="5"/>
  <c r="Q72" i="5"/>
  <c r="N25" i="5"/>
  <c r="R27" i="5"/>
  <c r="F22" i="5"/>
  <c r="W25" i="5"/>
  <c r="L22" i="5"/>
  <c r="M46" i="5"/>
  <c r="V46" i="5" s="1"/>
  <c r="M22" i="5"/>
  <c r="V22" i="5" s="1"/>
  <c r="N53" i="5"/>
  <c r="R64" i="5"/>
  <c r="W39" i="5"/>
  <c r="M70" i="5"/>
  <c r="V70" i="5" s="1"/>
  <c r="J70" i="5"/>
  <c r="C72" i="5"/>
  <c r="N33" i="5"/>
  <c r="M27" i="5"/>
  <c r="V27" i="5" s="1"/>
  <c r="L13" i="5"/>
  <c r="N19" i="5"/>
  <c r="L64" i="5"/>
  <c r="U64" i="5" s="1"/>
  <c r="N4" i="5"/>
  <c r="N20" i="5"/>
  <c r="I72" i="5"/>
  <c r="U26" i="5"/>
  <c r="W26" i="5" s="1"/>
  <c r="N26" i="5"/>
  <c r="N50" i="5"/>
  <c r="U50" i="5"/>
  <c r="W50" i="5" s="1"/>
  <c r="U63" i="5"/>
  <c r="W63" i="5" s="1"/>
  <c r="N63" i="5"/>
  <c r="N54" i="5"/>
  <c r="U54" i="5"/>
  <c r="W54" i="5" s="1"/>
  <c r="L70" i="5"/>
  <c r="F70" i="5"/>
  <c r="N66" i="5"/>
  <c r="N57" i="5"/>
  <c r="N49" i="5"/>
  <c r="W57" i="5"/>
  <c r="U51" i="5"/>
  <c r="W51" i="5" s="1"/>
  <c r="N51" i="5"/>
  <c r="M35" i="5"/>
  <c r="V35" i="5" s="1"/>
  <c r="J27" i="5"/>
  <c r="U17" i="5"/>
  <c r="W17" i="5" s="1"/>
  <c r="N17" i="5"/>
  <c r="U18" i="5"/>
  <c r="W18" i="5" s="1"/>
  <c r="N18" i="5"/>
  <c r="N31" i="5"/>
  <c r="N24" i="5"/>
  <c r="U24" i="5"/>
  <c r="W24" i="5" s="1"/>
  <c r="U44" i="5"/>
  <c r="W44" i="5" s="1"/>
  <c r="N44" i="5"/>
  <c r="L27" i="5"/>
  <c r="F27" i="5"/>
  <c r="E72" i="5"/>
  <c r="U37" i="5"/>
  <c r="W37" i="5" s="1"/>
  <c r="N37" i="5"/>
  <c r="U45" i="5"/>
  <c r="W45" i="5" s="1"/>
  <c r="N45" i="5"/>
  <c r="W69" i="5"/>
  <c r="W49" i="5"/>
  <c r="W48" i="5"/>
  <c r="N40" i="5"/>
  <c r="U40" i="5"/>
  <c r="W40" i="5" s="1"/>
  <c r="N16" i="5"/>
  <c r="U16" i="5"/>
  <c r="W16" i="5" s="1"/>
  <c r="U12" i="5"/>
  <c r="W12" i="5" s="1"/>
  <c r="N12" i="5"/>
  <c r="W31" i="5"/>
  <c r="H72" i="5"/>
  <c r="J13" i="5"/>
  <c r="F64" i="5"/>
  <c r="L35" i="5"/>
  <c r="F35" i="5"/>
  <c r="U68" i="5"/>
  <c r="W68" i="5" s="1"/>
  <c r="N68" i="5"/>
  <c r="N58" i="5"/>
  <c r="U58" i="5"/>
  <c r="W58" i="5" s="1"/>
  <c r="U29" i="5"/>
  <c r="W29" i="5" s="1"/>
  <c r="N29" i="5"/>
  <c r="U9" i="5"/>
  <c r="W9" i="5" s="1"/>
  <c r="N9" i="5"/>
  <c r="L46" i="5"/>
  <c r="F46" i="5"/>
  <c r="W5" i="5"/>
  <c r="U67" i="5"/>
  <c r="W67" i="5" s="1"/>
  <c r="N67" i="5"/>
  <c r="D72" i="5"/>
  <c r="U62" i="5"/>
  <c r="W62" i="5" s="1"/>
  <c r="N62" i="5"/>
  <c r="U34" i="5"/>
  <c r="W34" i="5" s="1"/>
  <c r="N34" i="5"/>
  <c r="U22" i="5"/>
  <c r="P72" i="5"/>
  <c r="M72" i="5" l="1"/>
  <c r="V72" i="5" s="1"/>
  <c r="R72" i="5"/>
  <c r="J72" i="5"/>
  <c r="W64" i="5"/>
  <c r="W22" i="5"/>
  <c r="N64" i="5"/>
  <c r="N13" i="5"/>
  <c r="N22" i="5"/>
  <c r="U13" i="5"/>
  <c r="W13" i="5" s="1"/>
  <c r="N35" i="5"/>
  <c r="U35" i="5"/>
  <c r="W35" i="5" s="1"/>
  <c r="U27" i="5"/>
  <c r="W27" i="5" s="1"/>
  <c r="N27" i="5"/>
  <c r="U70" i="5"/>
  <c r="W70" i="5" s="1"/>
  <c r="N70" i="5"/>
  <c r="U46" i="5"/>
  <c r="W46" i="5" s="1"/>
  <c r="N46" i="5"/>
  <c r="L72" i="5"/>
  <c r="F72" i="5"/>
  <c r="U72" i="5" l="1"/>
  <c r="W72" i="5" s="1"/>
  <c r="N72" i="5"/>
  <c r="R71" i="3" l="1"/>
  <c r="J71" i="3"/>
  <c r="Q69" i="3"/>
  <c r="P69" i="3"/>
  <c r="I69" i="3"/>
  <c r="H69" i="3"/>
  <c r="E69" i="3"/>
  <c r="D69" i="3"/>
  <c r="C69" i="3"/>
  <c r="B69" i="3"/>
  <c r="Q68" i="3"/>
  <c r="P68" i="3"/>
  <c r="I68" i="3"/>
  <c r="H68" i="3"/>
  <c r="E68" i="3"/>
  <c r="D68" i="3"/>
  <c r="C68" i="3"/>
  <c r="B68" i="3"/>
  <c r="Q67" i="3"/>
  <c r="P67" i="3"/>
  <c r="I67" i="3"/>
  <c r="H67" i="3"/>
  <c r="E67" i="3"/>
  <c r="F67" i="3" s="1"/>
  <c r="D67" i="3"/>
  <c r="C67" i="3"/>
  <c r="B67" i="3"/>
  <c r="Q66" i="3"/>
  <c r="R66" i="3" s="1"/>
  <c r="P66" i="3"/>
  <c r="P70" i="3" s="1"/>
  <c r="I66" i="3"/>
  <c r="H66" i="3"/>
  <c r="E66" i="3"/>
  <c r="E70" i="3" s="1"/>
  <c r="D66" i="3"/>
  <c r="C66" i="3"/>
  <c r="B66" i="3"/>
  <c r="A66" i="3"/>
  <c r="Q63" i="3"/>
  <c r="P63" i="3"/>
  <c r="I63" i="3"/>
  <c r="H63" i="3"/>
  <c r="E63" i="3"/>
  <c r="D63" i="3"/>
  <c r="C63" i="3"/>
  <c r="B63" i="3"/>
  <c r="Q62" i="3"/>
  <c r="P62" i="3"/>
  <c r="I62" i="3"/>
  <c r="H62" i="3"/>
  <c r="E62" i="3"/>
  <c r="D62" i="3"/>
  <c r="C62" i="3"/>
  <c r="B62" i="3"/>
  <c r="Q61" i="3"/>
  <c r="P61" i="3"/>
  <c r="I61" i="3"/>
  <c r="M61" i="3" s="1"/>
  <c r="V61" i="3" s="1"/>
  <c r="H61" i="3"/>
  <c r="E61" i="3"/>
  <c r="D61" i="3"/>
  <c r="C61" i="3"/>
  <c r="B61" i="3"/>
  <c r="Q60" i="3"/>
  <c r="P60" i="3"/>
  <c r="I60" i="3"/>
  <c r="H60" i="3"/>
  <c r="E60" i="3"/>
  <c r="D60" i="3"/>
  <c r="C60" i="3"/>
  <c r="B60" i="3"/>
  <c r="Q59" i="3"/>
  <c r="P59" i="3"/>
  <c r="I59" i="3"/>
  <c r="H59" i="3"/>
  <c r="E59" i="3"/>
  <c r="D59" i="3"/>
  <c r="C59" i="3"/>
  <c r="B59" i="3"/>
  <c r="Q58" i="3"/>
  <c r="P58" i="3"/>
  <c r="I58" i="3"/>
  <c r="H58" i="3"/>
  <c r="E58" i="3"/>
  <c r="D58" i="3"/>
  <c r="C58" i="3"/>
  <c r="B58" i="3"/>
  <c r="Q57" i="3"/>
  <c r="P57" i="3"/>
  <c r="I57" i="3"/>
  <c r="H57" i="3"/>
  <c r="E57" i="3"/>
  <c r="D57" i="3"/>
  <c r="C57" i="3"/>
  <c r="B57" i="3"/>
  <c r="Q56" i="3"/>
  <c r="P56" i="3"/>
  <c r="I56" i="3"/>
  <c r="H56" i="3"/>
  <c r="E56" i="3"/>
  <c r="D56" i="3"/>
  <c r="C56" i="3"/>
  <c r="B56" i="3"/>
  <c r="Q55" i="3"/>
  <c r="P55" i="3"/>
  <c r="I55" i="3"/>
  <c r="H55" i="3"/>
  <c r="E55" i="3"/>
  <c r="D55" i="3"/>
  <c r="C55" i="3"/>
  <c r="B55" i="3"/>
  <c r="Q54" i="3"/>
  <c r="P54" i="3"/>
  <c r="I54" i="3"/>
  <c r="H54" i="3"/>
  <c r="E54" i="3"/>
  <c r="D54" i="3"/>
  <c r="C54" i="3"/>
  <c r="B54" i="3"/>
  <c r="Q53" i="3"/>
  <c r="P53" i="3"/>
  <c r="I53" i="3"/>
  <c r="H53" i="3"/>
  <c r="E53" i="3"/>
  <c r="D53" i="3"/>
  <c r="C53" i="3"/>
  <c r="B53" i="3"/>
  <c r="Q52" i="3"/>
  <c r="P52" i="3"/>
  <c r="I52" i="3"/>
  <c r="H52" i="3"/>
  <c r="E52" i="3"/>
  <c r="D52" i="3"/>
  <c r="C52" i="3"/>
  <c r="B52" i="3"/>
  <c r="Q51" i="3"/>
  <c r="P51" i="3"/>
  <c r="I51" i="3"/>
  <c r="H51" i="3"/>
  <c r="E51" i="3"/>
  <c r="D51" i="3"/>
  <c r="C51" i="3"/>
  <c r="B51" i="3"/>
  <c r="Q50" i="3"/>
  <c r="P50" i="3"/>
  <c r="R50" i="3" s="1"/>
  <c r="I50" i="3"/>
  <c r="M50" i="3" s="1"/>
  <c r="V50" i="3" s="1"/>
  <c r="H50" i="3"/>
  <c r="E50" i="3"/>
  <c r="D50" i="3"/>
  <c r="C50" i="3"/>
  <c r="B50" i="3"/>
  <c r="Q49" i="3"/>
  <c r="P49" i="3"/>
  <c r="I49" i="3"/>
  <c r="M49" i="3" s="1"/>
  <c r="V49" i="3" s="1"/>
  <c r="H49" i="3"/>
  <c r="E49" i="3"/>
  <c r="D49" i="3"/>
  <c r="C49" i="3"/>
  <c r="B49" i="3"/>
  <c r="Q48" i="3"/>
  <c r="P48" i="3"/>
  <c r="I48" i="3"/>
  <c r="H48" i="3"/>
  <c r="E48" i="3"/>
  <c r="D48" i="3"/>
  <c r="C48" i="3"/>
  <c r="B48" i="3"/>
  <c r="A48" i="3"/>
  <c r="R47" i="3"/>
  <c r="J47" i="3"/>
  <c r="F47" i="3"/>
  <c r="Q45" i="3"/>
  <c r="P45" i="3"/>
  <c r="I45" i="3"/>
  <c r="H45" i="3"/>
  <c r="E45" i="3"/>
  <c r="D45" i="3"/>
  <c r="C45" i="3"/>
  <c r="B45" i="3"/>
  <c r="Q44" i="3"/>
  <c r="P44" i="3"/>
  <c r="I44" i="3"/>
  <c r="M44" i="3" s="1"/>
  <c r="V44" i="3" s="1"/>
  <c r="H44" i="3"/>
  <c r="E44" i="3"/>
  <c r="D44" i="3"/>
  <c r="C44" i="3"/>
  <c r="B44" i="3"/>
  <c r="Q43" i="3"/>
  <c r="P43" i="3"/>
  <c r="R43" i="3" s="1"/>
  <c r="I43" i="3"/>
  <c r="H43" i="3"/>
  <c r="E43" i="3"/>
  <c r="D43" i="3"/>
  <c r="C43" i="3"/>
  <c r="B43" i="3"/>
  <c r="Q42" i="3"/>
  <c r="P42" i="3"/>
  <c r="R42" i="3" s="1"/>
  <c r="I42" i="3"/>
  <c r="H42" i="3"/>
  <c r="E42" i="3"/>
  <c r="D42" i="3"/>
  <c r="C42" i="3"/>
  <c r="B42" i="3"/>
  <c r="Q41" i="3"/>
  <c r="P41" i="3"/>
  <c r="I41" i="3"/>
  <c r="M41" i="3" s="1"/>
  <c r="H41" i="3"/>
  <c r="E41" i="3"/>
  <c r="D41" i="3"/>
  <c r="F41" i="3" s="1"/>
  <c r="C41" i="3"/>
  <c r="B41" i="3"/>
  <c r="Q40" i="3"/>
  <c r="P40" i="3"/>
  <c r="R40" i="3" s="1"/>
  <c r="I40" i="3"/>
  <c r="H40" i="3"/>
  <c r="E40" i="3"/>
  <c r="D40" i="3"/>
  <c r="C40" i="3"/>
  <c r="B40" i="3"/>
  <c r="Q39" i="3"/>
  <c r="P39" i="3"/>
  <c r="I39" i="3"/>
  <c r="H39" i="3"/>
  <c r="E39" i="3"/>
  <c r="D39" i="3"/>
  <c r="C39" i="3"/>
  <c r="B39" i="3"/>
  <c r="Q38" i="3"/>
  <c r="P38" i="3"/>
  <c r="I38" i="3"/>
  <c r="H38" i="3"/>
  <c r="E38" i="3"/>
  <c r="D38" i="3"/>
  <c r="C38" i="3"/>
  <c r="B38" i="3"/>
  <c r="Q37" i="3"/>
  <c r="P37" i="3"/>
  <c r="I37" i="3"/>
  <c r="H37" i="3"/>
  <c r="E37" i="3"/>
  <c r="E46" i="3" s="1"/>
  <c r="D37" i="3"/>
  <c r="C37" i="3"/>
  <c r="B37" i="3"/>
  <c r="A37" i="3"/>
  <c r="R36" i="3"/>
  <c r="J36" i="3"/>
  <c r="F36" i="3"/>
  <c r="Q34" i="3"/>
  <c r="P34" i="3"/>
  <c r="I34" i="3"/>
  <c r="H34" i="3"/>
  <c r="E34" i="3"/>
  <c r="D34" i="3"/>
  <c r="C34" i="3"/>
  <c r="B34" i="3"/>
  <c r="Q33" i="3"/>
  <c r="P33" i="3"/>
  <c r="I33" i="3"/>
  <c r="H33" i="3"/>
  <c r="E33" i="3"/>
  <c r="D33" i="3"/>
  <c r="C33" i="3"/>
  <c r="B33" i="3"/>
  <c r="Q32" i="3"/>
  <c r="P32" i="3"/>
  <c r="I32" i="3"/>
  <c r="H32" i="3"/>
  <c r="E32" i="3"/>
  <c r="D32" i="3"/>
  <c r="C32" i="3"/>
  <c r="B32" i="3"/>
  <c r="Q31" i="3"/>
  <c r="P31" i="3"/>
  <c r="I31" i="3"/>
  <c r="H31" i="3"/>
  <c r="E31" i="3"/>
  <c r="D31" i="3"/>
  <c r="C31" i="3"/>
  <c r="B31" i="3"/>
  <c r="Q30" i="3"/>
  <c r="P30" i="3"/>
  <c r="I30" i="3"/>
  <c r="H30" i="3"/>
  <c r="E30" i="3"/>
  <c r="D30" i="3"/>
  <c r="F30" i="3" s="1"/>
  <c r="C30" i="3"/>
  <c r="B30" i="3"/>
  <c r="Q29" i="3"/>
  <c r="P29" i="3"/>
  <c r="I29" i="3"/>
  <c r="H29" i="3"/>
  <c r="H35" i="3" s="1"/>
  <c r="E29" i="3"/>
  <c r="D29" i="3"/>
  <c r="C29" i="3"/>
  <c r="B29" i="3"/>
  <c r="A29" i="3"/>
  <c r="R28" i="3"/>
  <c r="J28" i="3"/>
  <c r="F28" i="3"/>
  <c r="Q26" i="3"/>
  <c r="P26" i="3"/>
  <c r="I26" i="3"/>
  <c r="H26" i="3"/>
  <c r="E26" i="3"/>
  <c r="D26" i="3"/>
  <c r="F26" i="3" s="1"/>
  <c r="C26" i="3"/>
  <c r="B26" i="3"/>
  <c r="Q25" i="3"/>
  <c r="P25" i="3"/>
  <c r="I25" i="3"/>
  <c r="H25" i="3"/>
  <c r="E25" i="3"/>
  <c r="D25" i="3"/>
  <c r="C25" i="3"/>
  <c r="B25" i="3"/>
  <c r="Q24" i="3"/>
  <c r="P24" i="3"/>
  <c r="I24" i="3"/>
  <c r="H24" i="3"/>
  <c r="E24" i="3"/>
  <c r="D24" i="3"/>
  <c r="D27" i="3" s="1"/>
  <c r="C24" i="3"/>
  <c r="B24" i="3"/>
  <c r="A24" i="3"/>
  <c r="R23" i="3"/>
  <c r="J23" i="3"/>
  <c r="F23" i="3"/>
  <c r="Q21" i="3"/>
  <c r="P21" i="3"/>
  <c r="R21" i="3" s="1"/>
  <c r="I21" i="3"/>
  <c r="H21" i="3"/>
  <c r="J21" i="3" s="1"/>
  <c r="E21" i="3"/>
  <c r="D21" i="3"/>
  <c r="C21" i="3"/>
  <c r="B21" i="3"/>
  <c r="Q20" i="3"/>
  <c r="P20" i="3"/>
  <c r="I20" i="3"/>
  <c r="H20" i="3"/>
  <c r="J20" i="3" s="1"/>
  <c r="E20" i="3"/>
  <c r="D20" i="3"/>
  <c r="C20" i="3"/>
  <c r="B20" i="3"/>
  <c r="Q19" i="3"/>
  <c r="P19" i="3"/>
  <c r="R19" i="3" s="1"/>
  <c r="I19" i="3"/>
  <c r="H19" i="3"/>
  <c r="E19" i="3"/>
  <c r="D19" i="3"/>
  <c r="C19" i="3"/>
  <c r="B19" i="3"/>
  <c r="Q18" i="3"/>
  <c r="P18" i="3"/>
  <c r="I18" i="3"/>
  <c r="H18" i="3"/>
  <c r="E18" i="3"/>
  <c r="D18" i="3"/>
  <c r="C18" i="3"/>
  <c r="B18" i="3"/>
  <c r="Q17" i="3"/>
  <c r="P17" i="3"/>
  <c r="R17" i="3" s="1"/>
  <c r="I17" i="3"/>
  <c r="H17" i="3"/>
  <c r="E17" i="3"/>
  <c r="D17" i="3"/>
  <c r="C17" i="3"/>
  <c r="B17" i="3"/>
  <c r="Q16" i="3"/>
  <c r="P16" i="3"/>
  <c r="I16" i="3"/>
  <c r="H16" i="3"/>
  <c r="J16" i="3" s="1"/>
  <c r="E16" i="3"/>
  <c r="D16" i="3"/>
  <c r="C16" i="3"/>
  <c r="B16" i="3"/>
  <c r="Q15" i="3"/>
  <c r="P15" i="3"/>
  <c r="I15" i="3"/>
  <c r="H15" i="3"/>
  <c r="E15" i="3"/>
  <c r="D15" i="3"/>
  <c r="C15" i="3"/>
  <c r="B15" i="3"/>
  <c r="A15" i="3"/>
  <c r="Q12" i="3"/>
  <c r="P12" i="3"/>
  <c r="I12" i="3"/>
  <c r="H12" i="3"/>
  <c r="E12" i="3"/>
  <c r="D12" i="3"/>
  <c r="C12" i="3"/>
  <c r="B12" i="3"/>
  <c r="Q11" i="3"/>
  <c r="P11" i="3"/>
  <c r="I11" i="3"/>
  <c r="H11" i="3"/>
  <c r="E11" i="3"/>
  <c r="D11" i="3"/>
  <c r="C11" i="3"/>
  <c r="B11" i="3"/>
  <c r="Q10" i="3"/>
  <c r="P10" i="3"/>
  <c r="I10" i="3"/>
  <c r="H10" i="3"/>
  <c r="E10" i="3"/>
  <c r="D10" i="3"/>
  <c r="C10" i="3"/>
  <c r="B10" i="3"/>
  <c r="Q9" i="3"/>
  <c r="P9" i="3"/>
  <c r="I9" i="3"/>
  <c r="H9" i="3"/>
  <c r="E9" i="3"/>
  <c r="D9" i="3"/>
  <c r="C9" i="3"/>
  <c r="B9" i="3"/>
  <c r="Q8" i="3"/>
  <c r="P8" i="3"/>
  <c r="R8" i="3" s="1"/>
  <c r="I8" i="3"/>
  <c r="H8" i="3"/>
  <c r="E8" i="3"/>
  <c r="D8" i="3"/>
  <c r="C8" i="3"/>
  <c r="B8" i="3"/>
  <c r="Q7" i="3"/>
  <c r="P7" i="3"/>
  <c r="I7" i="3"/>
  <c r="H7" i="3"/>
  <c r="E7" i="3"/>
  <c r="D7" i="3"/>
  <c r="C7" i="3"/>
  <c r="B7" i="3"/>
  <c r="Q6" i="3"/>
  <c r="P6" i="3"/>
  <c r="I6" i="3"/>
  <c r="H6" i="3"/>
  <c r="E6" i="3"/>
  <c r="D6" i="3"/>
  <c r="C6" i="3"/>
  <c r="B6" i="3"/>
  <c r="Q5" i="3"/>
  <c r="P5" i="3"/>
  <c r="I5" i="3"/>
  <c r="H5" i="3"/>
  <c r="E5" i="3"/>
  <c r="D5" i="3"/>
  <c r="C5" i="3"/>
  <c r="B5" i="3"/>
  <c r="Q4" i="3"/>
  <c r="P4" i="3"/>
  <c r="R4" i="3" s="1"/>
  <c r="I4" i="3"/>
  <c r="H4" i="3"/>
  <c r="E4" i="3"/>
  <c r="D4" i="3"/>
  <c r="D13" i="3" s="1"/>
  <c r="C4" i="3"/>
  <c r="B4" i="3"/>
  <c r="A4" i="3"/>
  <c r="J56" i="3" l="1"/>
  <c r="J31" i="3"/>
  <c r="J33" i="3"/>
  <c r="M12" i="3"/>
  <c r="V12" i="3" s="1"/>
  <c r="J6" i="3"/>
  <c r="J8" i="3"/>
  <c r="J10" i="3"/>
  <c r="J11" i="3"/>
  <c r="J12" i="3"/>
  <c r="J48" i="3"/>
  <c r="L32" i="3"/>
  <c r="L33" i="3"/>
  <c r="L37" i="3"/>
  <c r="U37" i="3" s="1"/>
  <c r="R58" i="3"/>
  <c r="F59" i="3"/>
  <c r="R59" i="3"/>
  <c r="R60" i="3"/>
  <c r="P22" i="3"/>
  <c r="L16" i="3"/>
  <c r="U16" i="3" s="1"/>
  <c r="M24" i="3"/>
  <c r="V24" i="3" s="1"/>
  <c r="J39" i="3"/>
  <c r="J40" i="3"/>
  <c r="J41" i="3"/>
  <c r="J42" i="3"/>
  <c r="J45" i="3"/>
  <c r="R53" i="3"/>
  <c r="F54" i="3"/>
  <c r="R54" i="3"/>
  <c r="M58" i="3"/>
  <c r="V58" i="3" s="1"/>
  <c r="M9" i="3"/>
  <c r="V9" i="3" s="1"/>
  <c r="J60" i="3"/>
  <c r="L5" i="3"/>
  <c r="U5" i="3" s="1"/>
  <c r="F9" i="3"/>
  <c r="L19" i="3"/>
  <c r="R31" i="3"/>
  <c r="M32" i="3"/>
  <c r="R34" i="3"/>
  <c r="M45" i="3"/>
  <c r="L51" i="3"/>
  <c r="L60" i="3"/>
  <c r="M5" i="3"/>
  <c r="V5" i="3" s="1"/>
  <c r="L7" i="3"/>
  <c r="U7" i="3" s="1"/>
  <c r="L8" i="3"/>
  <c r="U8" i="3" s="1"/>
  <c r="L10" i="3"/>
  <c r="U10" i="3" s="1"/>
  <c r="L11" i="3"/>
  <c r="U11" i="3" s="1"/>
  <c r="C13" i="3"/>
  <c r="C22" i="3" s="1"/>
  <c r="C27" i="3" s="1"/>
  <c r="I13" i="3"/>
  <c r="J5" i="3"/>
  <c r="M7" i="3"/>
  <c r="V7" i="3" s="1"/>
  <c r="M8" i="3"/>
  <c r="V8" i="3" s="1"/>
  <c r="M11" i="3"/>
  <c r="V11" i="3" s="1"/>
  <c r="R18" i="3"/>
  <c r="M19" i="3"/>
  <c r="V19" i="3" s="1"/>
  <c r="M21" i="3"/>
  <c r="V21" i="3" s="1"/>
  <c r="J32" i="3"/>
  <c r="J34" i="3"/>
  <c r="M39" i="3"/>
  <c r="V39" i="3" s="1"/>
  <c r="M40" i="3"/>
  <c r="V40" i="3" s="1"/>
  <c r="R41" i="3"/>
  <c r="M43" i="3"/>
  <c r="V43" i="3" s="1"/>
  <c r="R44" i="3"/>
  <c r="M51" i="3"/>
  <c r="R51" i="3"/>
  <c r="L52" i="3"/>
  <c r="L55" i="3"/>
  <c r="L59" i="3"/>
  <c r="U59" i="3" s="1"/>
  <c r="R61" i="3"/>
  <c r="F62" i="3"/>
  <c r="R62" i="3"/>
  <c r="R67" i="3"/>
  <c r="F68" i="3"/>
  <c r="M69" i="3"/>
  <c r="V69" i="3" s="1"/>
  <c r="F15" i="3"/>
  <c r="J30" i="3"/>
  <c r="V32" i="3"/>
  <c r="R32" i="3"/>
  <c r="J38" i="3"/>
  <c r="F45" i="3"/>
  <c r="J51" i="3"/>
  <c r="M59" i="3"/>
  <c r="V59" i="3" s="1"/>
  <c r="J63" i="3"/>
  <c r="J69" i="3"/>
  <c r="L6" i="3"/>
  <c r="U6" i="3" s="1"/>
  <c r="L20" i="3"/>
  <c r="U20" i="3" s="1"/>
  <c r="L38" i="3"/>
  <c r="U38" i="3" s="1"/>
  <c r="J52" i="3"/>
  <c r="M53" i="3"/>
  <c r="V53" i="3" s="1"/>
  <c r="J55" i="3"/>
  <c r="M60" i="3"/>
  <c r="V60" i="3" s="1"/>
  <c r="L63" i="3"/>
  <c r="U63" i="3" s="1"/>
  <c r="J68" i="3"/>
  <c r="F5" i="3"/>
  <c r="F11" i="3"/>
  <c r="H22" i="3"/>
  <c r="M20" i="3"/>
  <c r="V20" i="3" s="1"/>
  <c r="W20" i="3" s="1"/>
  <c r="P27" i="3"/>
  <c r="F32" i="3"/>
  <c r="J4" i="3"/>
  <c r="R5" i="3"/>
  <c r="F6" i="3"/>
  <c r="J7" i="3"/>
  <c r="R9" i="3"/>
  <c r="M10" i="3"/>
  <c r="V10" i="3" s="1"/>
  <c r="R12" i="3"/>
  <c r="M17" i="3"/>
  <c r="V17" i="3" s="1"/>
  <c r="F18" i="3"/>
  <c r="J19" i="3"/>
  <c r="F20" i="3"/>
  <c r="R24" i="3"/>
  <c r="R26" i="3"/>
  <c r="P35" i="3"/>
  <c r="M30" i="3"/>
  <c r="V30" i="3" s="1"/>
  <c r="R30" i="3"/>
  <c r="F31" i="3"/>
  <c r="M33" i="3"/>
  <c r="V33" i="3" s="1"/>
  <c r="R33" i="3"/>
  <c r="M34" i="3"/>
  <c r="V34" i="3" s="1"/>
  <c r="J37" i="3"/>
  <c r="M38" i="3"/>
  <c r="V38" i="3" s="1"/>
  <c r="R38" i="3"/>
  <c r="L41" i="3"/>
  <c r="U41" i="3" s="1"/>
  <c r="J44" i="3"/>
  <c r="H64" i="3"/>
  <c r="R49" i="3"/>
  <c r="F50" i="3"/>
  <c r="M52" i="3"/>
  <c r="V52" i="3" s="1"/>
  <c r="R52" i="3"/>
  <c r="M54" i="3"/>
  <c r="V54" i="3" s="1"/>
  <c r="F55" i="3"/>
  <c r="L56" i="3"/>
  <c r="U56" i="3" s="1"/>
  <c r="J57" i="3"/>
  <c r="J59" i="3"/>
  <c r="M62" i="3"/>
  <c r="V62" i="3" s="1"/>
  <c r="F63" i="3"/>
  <c r="M68" i="3"/>
  <c r="V68" i="3" s="1"/>
  <c r="L68" i="3"/>
  <c r="U68" i="3" s="1"/>
  <c r="R6" i="3"/>
  <c r="R7" i="3"/>
  <c r="R10" i="3"/>
  <c r="M15" i="3"/>
  <c r="V15" i="3" s="1"/>
  <c r="J17" i="3"/>
  <c r="L21" i="3"/>
  <c r="U21" i="3" s="1"/>
  <c r="W21" i="3" s="1"/>
  <c r="H27" i="3"/>
  <c r="L27" i="3" s="1"/>
  <c r="L25" i="3"/>
  <c r="U25" i="3" s="1"/>
  <c r="E35" i="3"/>
  <c r="L30" i="3"/>
  <c r="L31" i="3"/>
  <c r="U31" i="3" s="1"/>
  <c r="R39" i="3"/>
  <c r="L40" i="3"/>
  <c r="U40" i="3" s="1"/>
  <c r="L42" i="3"/>
  <c r="U42" i="3" s="1"/>
  <c r="V45" i="3"/>
  <c r="L45" i="3"/>
  <c r="J49" i="3"/>
  <c r="Q64" i="3"/>
  <c r="M56" i="3"/>
  <c r="V56" i="3" s="1"/>
  <c r="R56" i="3"/>
  <c r="M57" i="3"/>
  <c r="V57" i="3" s="1"/>
  <c r="M67" i="3"/>
  <c r="V67" i="3" s="1"/>
  <c r="L69" i="3"/>
  <c r="U69" i="3" s="1"/>
  <c r="W69" i="3" s="1"/>
  <c r="M4" i="3"/>
  <c r="V4" i="3" s="1"/>
  <c r="R69" i="3"/>
  <c r="P13" i="3"/>
  <c r="M16" i="3"/>
  <c r="V16" i="3" s="1"/>
  <c r="M18" i="3"/>
  <c r="V18" i="3" s="1"/>
  <c r="L26" i="3"/>
  <c r="U26" i="3" s="1"/>
  <c r="J26" i="3"/>
  <c r="C35" i="3"/>
  <c r="C46" i="3" s="1"/>
  <c r="C64" i="3" s="1"/>
  <c r="C70" i="3" s="1"/>
  <c r="F37" i="3"/>
  <c r="V41" i="3"/>
  <c r="F51" i="3"/>
  <c r="M55" i="3"/>
  <c r="R57" i="3"/>
  <c r="F58" i="3"/>
  <c r="M63" i="3"/>
  <c r="V63" i="3" s="1"/>
  <c r="N16" i="3"/>
  <c r="N8" i="3"/>
  <c r="H13" i="3"/>
  <c r="M6" i="3"/>
  <c r="V6" i="3" s="1"/>
  <c r="F7" i="3"/>
  <c r="L9" i="3"/>
  <c r="F10" i="3"/>
  <c r="L12" i="3"/>
  <c r="F12" i="3"/>
  <c r="J15" i="3"/>
  <c r="Q22" i="3"/>
  <c r="R22" i="3" s="1"/>
  <c r="F16" i="3"/>
  <c r="L18" i="3"/>
  <c r="F19" i="3"/>
  <c r="U19" i="3"/>
  <c r="N20" i="3"/>
  <c r="L24" i="3"/>
  <c r="J25" i="3"/>
  <c r="R25" i="3"/>
  <c r="Q27" i="3"/>
  <c r="R27" i="3" s="1"/>
  <c r="U33" i="3"/>
  <c r="F4" i="3"/>
  <c r="L4" i="3"/>
  <c r="Q13" i="3"/>
  <c r="F8" i="3"/>
  <c r="R11" i="3"/>
  <c r="L15" i="3"/>
  <c r="R15" i="3"/>
  <c r="L17" i="3"/>
  <c r="F17" i="3"/>
  <c r="R20" i="3"/>
  <c r="F24" i="3"/>
  <c r="E27" i="3"/>
  <c r="F25" i="3"/>
  <c r="M25" i="3"/>
  <c r="V25" i="3" s="1"/>
  <c r="M26" i="3"/>
  <c r="V26" i="3" s="1"/>
  <c r="I27" i="3"/>
  <c r="L29" i="3"/>
  <c r="J29" i="3"/>
  <c r="R29" i="3"/>
  <c r="R37" i="3"/>
  <c r="Q46" i="3"/>
  <c r="L50" i="3"/>
  <c r="J50" i="3"/>
  <c r="J9" i="3"/>
  <c r="E13" i="3"/>
  <c r="F13" i="3" s="1"/>
  <c r="D22" i="3"/>
  <c r="I22" i="3"/>
  <c r="R16" i="3"/>
  <c r="J18" i="3"/>
  <c r="E22" i="3"/>
  <c r="M29" i="3"/>
  <c r="V29" i="3" s="1"/>
  <c r="U32" i="3"/>
  <c r="L34" i="3"/>
  <c r="F34" i="3"/>
  <c r="D35" i="3"/>
  <c r="L49" i="3"/>
  <c r="F49" i="3"/>
  <c r="N21" i="3"/>
  <c r="M31" i="3"/>
  <c r="V31" i="3" s="1"/>
  <c r="F21" i="3"/>
  <c r="J24" i="3"/>
  <c r="F29" i="3"/>
  <c r="Q35" i="3"/>
  <c r="F33" i="3"/>
  <c r="D46" i="3"/>
  <c r="I46" i="3"/>
  <c r="M46" i="3" s="1"/>
  <c r="J43" i="3"/>
  <c r="L44" i="3"/>
  <c r="R45" i="3"/>
  <c r="I64" i="3"/>
  <c r="U51" i="3"/>
  <c r="L53" i="3"/>
  <c r="F53" i="3"/>
  <c r="L54" i="3"/>
  <c r="J54" i="3"/>
  <c r="U60" i="3"/>
  <c r="J61" i="3"/>
  <c r="R63" i="3"/>
  <c r="H70" i="3"/>
  <c r="R68" i="3"/>
  <c r="L39" i="3"/>
  <c r="F39" i="3"/>
  <c r="M42" i="3"/>
  <c r="V42" i="3" s="1"/>
  <c r="F42" i="3"/>
  <c r="D64" i="3"/>
  <c r="U55" i="3"/>
  <c r="L57" i="3"/>
  <c r="F57" i="3"/>
  <c r="L58" i="3"/>
  <c r="J58" i="3"/>
  <c r="I70" i="3"/>
  <c r="M70" i="3" s="1"/>
  <c r="M66" i="3"/>
  <c r="V66" i="3" s="1"/>
  <c r="I35" i="3"/>
  <c r="P46" i="3"/>
  <c r="L43" i="3"/>
  <c r="F43" i="3"/>
  <c r="E64" i="3"/>
  <c r="M48" i="3"/>
  <c r="V48" i="3" s="1"/>
  <c r="P64" i="3"/>
  <c r="R64" i="3" s="1"/>
  <c r="R48" i="3"/>
  <c r="U52" i="3"/>
  <c r="W52" i="3" s="1"/>
  <c r="J53" i="3"/>
  <c r="R55" i="3"/>
  <c r="L61" i="3"/>
  <c r="F61" i="3"/>
  <c r="L62" i="3"/>
  <c r="J62" i="3"/>
  <c r="D70" i="3"/>
  <c r="L66" i="3"/>
  <c r="F66" i="3"/>
  <c r="L67" i="3"/>
  <c r="J67" i="3"/>
  <c r="M37" i="3"/>
  <c r="V37" i="3" s="1"/>
  <c r="F38" i="3"/>
  <c r="H46" i="3"/>
  <c r="F48" i="3"/>
  <c r="L48" i="3"/>
  <c r="F52" i="3"/>
  <c r="F56" i="3"/>
  <c r="F60" i="3"/>
  <c r="J66" i="3"/>
  <c r="F69" i="3"/>
  <c r="Q70" i="3"/>
  <c r="R70" i="3" s="1"/>
  <c r="F40" i="3"/>
  <c r="F44" i="3"/>
  <c r="N45" i="3" l="1"/>
  <c r="M35" i="3"/>
  <c r="V35" i="3" s="1"/>
  <c r="W7" i="3"/>
  <c r="W10" i="3"/>
  <c r="W5" i="3"/>
  <c r="W19" i="3"/>
  <c r="N11" i="3"/>
  <c r="N55" i="3"/>
  <c r="W11" i="3"/>
  <c r="N32" i="3"/>
  <c r="N60" i="3"/>
  <c r="W63" i="3"/>
  <c r="N7" i="3"/>
  <c r="M64" i="3"/>
  <c r="V64" i="3" s="1"/>
  <c r="N51" i="3"/>
  <c r="V51" i="3"/>
  <c r="W51" i="3" s="1"/>
  <c r="U45" i="3"/>
  <c r="W45" i="3" s="1"/>
  <c r="N38" i="3"/>
  <c r="W6" i="3"/>
  <c r="N63" i="3"/>
  <c r="W59" i="3"/>
  <c r="N69" i="3"/>
  <c r="V55" i="3"/>
  <c r="W55" i="3" s="1"/>
  <c r="R35" i="3"/>
  <c r="N68" i="3"/>
  <c r="N56" i="3"/>
  <c r="N10" i="3"/>
  <c r="W8" i="3"/>
  <c r="N59" i="3"/>
  <c r="V70" i="3"/>
  <c r="W32" i="3"/>
  <c r="W33" i="3"/>
  <c r="W40" i="3"/>
  <c r="W38" i="3"/>
  <c r="M22" i="3"/>
  <c r="V22" i="3" s="1"/>
  <c r="N42" i="3"/>
  <c r="N26" i="3"/>
  <c r="W41" i="3"/>
  <c r="N52" i="3"/>
  <c r="N41" i="3"/>
  <c r="W60" i="3"/>
  <c r="J64" i="3"/>
  <c r="N19" i="3"/>
  <c r="N5" i="3"/>
  <c r="W68" i="3"/>
  <c r="J27" i="3"/>
  <c r="N40" i="3"/>
  <c r="V46" i="3"/>
  <c r="J35" i="3"/>
  <c r="W56" i="3"/>
  <c r="N33" i="3"/>
  <c r="W16" i="3"/>
  <c r="U30" i="3"/>
  <c r="W30" i="3" s="1"/>
  <c r="N30" i="3"/>
  <c r="I72" i="3"/>
  <c r="R46" i="3"/>
  <c r="C72" i="3"/>
  <c r="N57" i="3"/>
  <c r="U57" i="3"/>
  <c r="W57" i="3" s="1"/>
  <c r="L64" i="3"/>
  <c r="F64" i="3"/>
  <c r="U44" i="3"/>
  <c r="W44" i="3" s="1"/>
  <c r="N44" i="3"/>
  <c r="U49" i="3"/>
  <c r="W49" i="3" s="1"/>
  <c r="N49" i="3"/>
  <c r="U50" i="3"/>
  <c r="W50" i="3" s="1"/>
  <c r="N50" i="3"/>
  <c r="U15" i="3"/>
  <c r="W15" i="3" s="1"/>
  <c r="N15" i="3"/>
  <c r="Q72" i="3"/>
  <c r="N31" i="3"/>
  <c r="U9" i="3"/>
  <c r="W9" i="3" s="1"/>
  <c r="N9" i="3"/>
  <c r="H72" i="3"/>
  <c r="J13" i="3"/>
  <c r="U27" i="3"/>
  <c r="R13" i="3"/>
  <c r="L70" i="3"/>
  <c r="F70" i="3"/>
  <c r="N61" i="3"/>
  <c r="U61" i="3"/>
  <c r="W61" i="3" s="1"/>
  <c r="N39" i="3"/>
  <c r="U39" i="3"/>
  <c r="W39" i="3" s="1"/>
  <c r="L46" i="3"/>
  <c r="F46" i="3"/>
  <c r="N34" i="3"/>
  <c r="U34" i="3"/>
  <c r="W34" i="3" s="1"/>
  <c r="U29" i="3"/>
  <c r="W29" i="3" s="1"/>
  <c r="N29" i="3"/>
  <c r="U4" i="3"/>
  <c r="W4" i="3" s="1"/>
  <c r="N4" i="3"/>
  <c r="W31" i="3"/>
  <c r="N24" i="3"/>
  <c r="U24" i="3"/>
  <c r="W24" i="3" s="1"/>
  <c r="W26" i="3"/>
  <c r="J22" i="3"/>
  <c r="P72" i="3"/>
  <c r="U48" i="3"/>
  <c r="W48" i="3" s="1"/>
  <c r="N48" i="3"/>
  <c r="U67" i="3"/>
  <c r="W67" i="3" s="1"/>
  <c r="N67" i="3"/>
  <c r="J70" i="3"/>
  <c r="N53" i="3"/>
  <c r="U53" i="3"/>
  <c r="W53" i="3" s="1"/>
  <c r="N25" i="3"/>
  <c r="L22" i="3"/>
  <c r="F22" i="3"/>
  <c r="M27" i="3"/>
  <c r="V27" i="3" s="1"/>
  <c r="U17" i="3"/>
  <c r="W17" i="3" s="1"/>
  <c r="N17" i="3"/>
  <c r="U18" i="3"/>
  <c r="W18" i="3" s="1"/>
  <c r="N18" i="3"/>
  <c r="L13" i="3"/>
  <c r="N66" i="3"/>
  <c r="U66" i="3"/>
  <c r="W66" i="3" s="1"/>
  <c r="U54" i="3"/>
  <c r="W54" i="3" s="1"/>
  <c r="N54" i="3"/>
  <c r="J46" i="3"/>
  <c r="N43" i="3"/>
  <c r="U43" i="3"/>
  <c r="W43" i="3" s="1"/>
  <c r="U58" i="3"/>
  <c r="W58" i="3" s="1"/>
  <c r="N58" i="3"/>
  <c r="N37" i="3"/>
  <c r="U62" i="3"/>
  <c r="W62" i="3" s="1"/>
  <c r="N62" i="3"/>
  <c r="W37" i="3"/>
  <c r="W42" i="3"/>
  <c r="L35" i="3"/>
  <c r="F35" i="3"/>
  <c r="W25" i="3"/>
  <c r="E72" i="3"/>
  <c r="M13" i="3"/>
  <c r="V13" i="3" s="1"/>
  <c r="N6" i="3"/>
  <c r="U12" i="3"/>
  <c r="W12" i="3" s="1"/>
  <c r="N12" i="3"/>
  <c r="F27" i="3"/>
  <c r="D72" i="3"/>
  <c r="J72" i="3" l="1"/>
  <c r="M72" i="3"/>
  <c r="V72" i="3" s="1"/>
  <c r="U35" i="3"/>
  <c r="W35" i="3" s="1"/>
  <c r="N35" i="3"/>
  <c r="U46" i="3"/>
  <c r="W46" i="3" s="1"/>
  <c r="N46" i="3"/>
  <c r="U22" i="3"/>
  <c r="W22" i="3" s="1"/>
  <c r="N22" i="3"/>
  <c r="N27" i="3"/>
  <c r="U64" i="3"/>
  <c r="W64" i="3" s="1"/>
  <c r="N64" i="3"/>
  <c r="L72" i="3"/>
  <c r="F72" i="3"/>
  <c r="N13" i="3"/>
  <c r="U13" i="3"/>
  <c r="W13" i="3" s="1"/>
  <c r="R72" i="3"/>
  <c r="U70" i="3"/>
  <c r="W70" i="3" s="1"/>
  <c r="N70" i="3"/>
  <c r="W27" i="3"/>
  <c r="U72" i="3" l="1"/>
  <c r="W72" i="3" s="1"/>
  <c r="N72" i="3"/>
</calcChain>
</file>

<file path=xl/sharedStrings.xml><?xml version="1.0" encoding="utf-8"?>
<sst xmlns="http://schemas.openxmlformats.org/spreadsheetml/2006/main" count="320" uniqueCount="75">
  <si>
    <t>DEPT</t>
  </si>
  <si>
    <t>TOTPOP</t>
  </si>
  <si>
    <t>AL</t>
  </si>
  <si>
    <t>ART</t>
  </si>
  <si>
    <t>COMS</t>
  </si>
  <si>
    <t>ENGL</t>
  </si>
  <si>
    <t>LBS</t>
  </si>
  <si>
    <t>MLL</t>
  </si>
  <si>
    <t>PHIL</t>
  </si>
  <si>
    <t>BE</t>
  </si>
  <si>
    <t>ACCT</t>
  </si>
  <si>
    <t>CIS</t>
  </si>
  <si>
    <t>ECON</t>
  </si>
  <si>
    <t>FIN</t>
  </si>
  <si>
    <t>MGMT</t>
  </si>
  <si>
    <t>MKT</t>
  </si>
  <si>
    <t>CCOE</t>
  </si>
  <si>
    <t>AASE</t>
  </si>
  <si>
    <t>EDCI</t>
  </si>
  <si>
    <t>EDSC</t>
  </si>
  <si>
    <t>ECST</t>
  </si>
  <si>
    <t>CE</t>
  </si>
  <si>
    <t>CS</t>
  </si>
  <si>
    <t>EE</t>
  </si>
  <si>
    <t>ME</t>
  </si>
  <si>
    <t>TECH</t>
  </si>
  <si>
    <t>HHS</t>
  </si>
  <si>
    <t>CFS</t>
  </si>
  <si>
    <t>COMD</t>
  </si>
  <si>
    <t>CRIM</t>
  </si>
  <si>
    <t>NTS</t>
  </si>
  <si>
    <t>NURS</t>
  </si>
  <si>
    <t>SW</t>
  </si>
  <si>
    <t>NSS</t>
  </si>
  <si>
    <t>ANTH</t>
  </si>
  <si>
    <t>BIOL</t>
  </si>
  <si>
    <t>CHEM</t>
  </si>
  <si>
    <t>CHS</t>
  </si>
  <si>
    <t>GEOG</t>
  </si>
  <si>
    <t>GEOL</t>
  </si>
  <si>
    <t>HIST</t>
  </si>
  <si>
    <t>LAS</t>
  </si>
  <si>
    <t>MATH</t>
  </si>
  <si>
    <t>NATS</t>
  </si>
  <si>
    <t>PAS</t>
  </si>
  <si>
    <t>PHYS</t>
  </si>
  <si>
    <t>POLS</t>
  </si>
  <si>
    <t>PSY</t>
  </si>
  <si>
    <t>SOC</t>
  </si>
  <si>
    <t>UN</t>
  </si>
  <si>
    <t>UNIV</t>
  </si>
  <si>
    <t>COLL TOTAL</t>
  </si>
  <si>
    <t>GRAND TOTAL</t>
  </si>
  <si>
    <t>Lower Division</t>
  </si>
  <si>
    <t>Upper Division</t>
  </si>
  <si>
    <t>Undergraduate Total</t>
  </si>
  <si>
    <t>Graduate</t>
  </si>
  <si>
    <t>Total</t>
  </si>
  <si>
    <t>FTES</t>
  </si>
  <si>
    <t>FTEF</t>
  </si>
  <si>
    <t>S/F Ratio</t>
  </si>
  <si>
    <t>COLL</t>
  </si>
  <si>
    <t>MTD</t>
  </si>
  <si>
    <t>TVF</t>
  </si>
  <si>
    <t>PH</t>
  </si>
  <si>
    <t>ATHL</t>
  </si>
  <si>
    <t>HNRS</t>
  </si>
  <si>
    <t>LIBR</t>
  </si>
  <si>
    <t>K-KI</t>
  </si>
  <si>
    <t/>
  </si>
  <si>
    <t>Spring 2014</t>
  </si>
  <si>
    <t>Winter 2014</t>
  </si>
  <si>
    <t>KIN</t>
  </si>
  <si>
    <t>Fall 2013</t>
  </si>
  <si>
    <t>Summer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</si>
</sst>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1" fillId="2" borderId="0" xfId="0" applyFont="1" applyFill="1" applyAlignment="1">
      <alignment horizontal="center"/>
    </xf>
    <xf numFmtId="2" fontId="4" fillId="0" borderId="0" xfId="0" applyNumberFormat="1" applyFont="1"/>
    <xf numFmtId="2" fontId="1" fillId="0" borderId="0" xfId="0" applyNumberFormat="1" applyFont="1"/>
    <xf numFmtId="2" fontId="2" fillId="0" borderId="0" xfId="0" applyNumberFormat="1" applyFont="1" applyBorder="1"/>
    <xf numFmtId="0" fontId="3" fillId="0" borderId="2" xfId="0" applyFont="1" applyBorder="1"/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2" fontId="3" fillId="0" borderId="2" xfId="0" applyNumberFormat="1" applyFont="1" applyBorder="1" applyAlignment="1">
      <alignment horizontal="right" wrapText="1"/>
    </xf>
    <xf numFmtId="2" fontId="3" fillId="0" borderId="2" xfId="0" applyNumberFormat="1" applyFont="1" applyBorder="1"/>
    <xf numFmtId="0" fontId="3" fillId="0" borderId="3" xfId="0" applyFont="1" applyBorder="1"/>
    <xf numFmtId="0" fontId="4" fillId="0" borderId="3" xfId="0" applyFont="1" applyBorder="1"/>
    <xf numFmtId="2" fontId="4" fillId="0" borderId="3" xfId="0" applyNumberFormat="1" applyFont="1" applyBorder="1"/>
    <xf numFmtId="164" fontId="4" fillId="0" borderId="3" xfId="0" applyNumberFormat="1" applyFont="1" applyBorder="1"/>
    <xf numFmtId="2" fontId="3" fillId="0" borderId="4" xfId="0" applyNumberFormat="1" applyFont="1" applyBorder="1"/>
    <xf numFmtId="0" fontId="4" fillId="0" borderId="2" xfId="0" applyFont="1" applyBorder="1"/>
    <xf numFmtId="2" fontId="4" fillId="0" borderId="2" xfId="0" applyNumberFormat="1" applyFont="1" applyBorder="1"/>
    <xf numFmtId="164" fontId="4" fillId="0" borderId="2" xfId="0" applyNumberFormat="1" applyFont="1" applyBorder="1"/>
    <xf numFmtId="2" fontId="5" fillId="3" borderId="3" xfId="1" applyNumberForma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164" fontId="4" fillId="0" borderId="5" xfId="0" applyNumberFormat="1" applyFont="1" applyBorder="1"/>
    <xf numFmtId="164" fontId="3" fillId="0" borderId="5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2" fontId="3" fillId="0" borderId="5" xfId="0" applyNumberFormat="1" applyFont="1" applyBorder="1" applyAlignment="1">
      <alignment horizontal="right" wrapText="1"/>
    </xf>
    <xf numFmtId="2" fontId="4" fillId="0" borderId="5" xfId="0" applyNumberFormat="1" applyFont="1" applyBorder="1"/>
    <xf numFmtId="2" fontId="3" fillId="0" borderId="5" xfId="0" applyNumberFormat="1" applyFont="1" applyBorder="1"/>
    <xf numFmtId="2" fontId="4" fillId="0" borderId="0" xfId="0" applyNumberFormat="1" applyFont="1" applyBorder="1"/>
    <xf numFmtId="0" fontId="2" fillId="0" borderId="0" xfId="0" applyFont="1" applyBorder="1"/>
    <xf numFmtId="0" fontId="3" fillId="0" borderId="2" xfId="0" applyFont="1" applyBorder="1" applyAlignment="1">
      <alignment horizontal="right"/>
    </xf>
    <xf numFmtId="0" fontId="3" fillId="0" borderId="9" xfId="0" applyFont="1" applyBorder="1" applyAlignment="1">
      <alignment horizontal="right" wrapText="1"/>
    </xf>
    <xf numFmtId="164" fontId="4" fillId="0" borderId="10" xfId="0" applyNumberFormat="1" applyFont="1" applyBorder="1"/>
    <xf numFmtId="164" fontId="4" fillId="0" borderId="9" xfId="0" applyNumberFormat="1" applyFont="1" applyBorder="1"/>
    <xf numFmtId="0" fontId="3" fillId="0" borderId="12" xfId="0" applyFont="1" applyBorder="1" applyAlignment="1">
      <alignment horizontal="right"/>
    </xf>
    <xf numFmtId="0" fontId="4" fillId="0" borderId="13" xfId="0" applyFont="1" applyBorder="1"/>
    <xf numFmtId="0" fontId="4" fillId="0" borderId="12" xfId="0" applyFont="1" applyBorder="1"/>
    <xf numFmtId="0" fontId="4" fillId="0" borderId="5" xfId="0" applyFont="1" applyBorder="1"/>
    <xf numFmtId="164" fontId="4" fillId="0" borderId="13" xfId="0" applyNumberFormat="1" applyFont="1" applyBorder="1"/>
    <xf numFmtId="164" fontId="4" fillId="0" borderId="12" xfId="0" applyNumberFormat="1" applyFont="1" applyBorder="1"/>
    <xf numFmtId="164" fontId="3" fillId="0" borderId="14" xfId="0" applyNumberFormat="1" applyFont="1" applyBorder="1"/>
    <xf numFmtId="0" fontId="3" fillId="0" borderId="9" xfId="0" applyFont="1" applyBorder="1"/>
    <xf numFmtId="0" fontId="4" fillId="0" borderId="10" xfId="0" applyFont="1" applyBorder="1"/>
    <xf numFmtId="0" fontId="3" fillId="0" borderId="11" xfId="0" applyFont="1" applyBorder="1"/>
    <xf numFmtId="0" fontId="4" fillId="0" borderId="9" xfId="0" applyFont="1" applyBorder="1"/>
    <xf numFmtId="0" fontId="3" fillId="0" borderId="5" xfId="0" applyFont="1" applyBorder="1"/>
    <xf numFmtId="1" fontId="4" fillId="0" borderId="3" xfId="0" applyNumberFormat="1" applyFont="1" applyBorder="1"/>
    <xf numFmtId="1" fontId="4" fillId="0" borderId="2" xfId="0" applyNumberFormat="1" applyFont="1" applyBorder="1"/>
    <xf numFmtId="1" fontId="3" fillId="0" borderId="3" xfId="0" applyNumberFormat="1" applyFont="1" applyBorder="1"/>
    <xf numFmtId="1" fontId="3" fillId="0" borderId="2" xfId="0" applyNumberFormat="1" applyFont="1" applyBorder="1"/>
    <xf numFmtId="2" fontId="4" fillId="0" borderId="13" xfId="0" applyNumberFormat="1" applyFont="1" applyBorder="1"/>
    <xf numFmtId="2" fontId="4" fillId="0" borderId="12" xfId="0" applyNumberFormat="1" applyFont="1" applyBorder="1"/>
    <xf numFmtId="0" fontId="3" fillId="0" borderId="15" xfId="0" applyFont="1" applyBorder="1"/>
    <xf numFmtId="0" fontId="4" fillId="0" borderId="15" xfId="0" applyFont="1" applyBorder="1"/>
    <xf numFmtId="164" fontId="4" fillId="0" borderId="16" xfId="0" applyNumberFormat="1" applyFont="1" applyBorder="1"/>
    <xf numFmtId="0" fontId="4" fillId="0" borderId="17" xfId="0" applyFont="1" applyBorder="1"/>
    <xf numFmtId="164" fontId="4" fillId="0" borderId="17" xfId="0" applyNumberFormat="1" applyFont="1" applyBorder="1"/>
    <xf numFmtId="164" fontId="4" fillId="0" borderId="15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1" fontId="4" fillId="0" borderId="15" xfId="0" applyNumberFormat="1" applyFont="1" applyBorder="1"/>
    <xf numFmtId="2" fontId="4" fillId="0" borderId="15" xfId="0" applyNumberFormat="1" applyFont="1" applyBorder="1"/>
    <xf numFmtId="2" fontId="4" fillId="0" borderId="17" xfId="0" applyNumberFormat="1" applyFont="1" applyBorder="1"/>
    <xf numFmtId="1" fontId="3" fillId="0" borderId="15" xfId="0" applyNumberFormat="1" applyFont="1" applyBorder="1"/>
    <xf numFmtId="2" fontId="3" fillId="0" borderId="1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er%2013%20FTES_FTEF_S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ll%2013%20FTES_FTEF_SF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ing 13"/>
      <sheetName val="Sheet2"/>
      <sheetName val="Sheet1"/>
    </sheetNames>
    <sheetDataSet>
      <sheetData sheetId="0"/>
      <sheetData sheetId="1">
        <row r="2">
          <cell r="A2" t="str">
            <v>AL</v>
          </cell>
          <cell r="B2" t="str">
            <v>AL</v>
          </cell>
          <cell r="D2"/>
          <cell r="E2"/>
          <cell r="F2"/>
          <cell r="G2"/>
          <cell r="H2"/>
          <cell r="I2"/>
        </row>
        <row r="3">
          <cell r="A3" t="str">
            <v>AL</v>
          </cell>
          <cell r="B3" t="str">
            <v>ART</v>
          </cell>
          <cell r="C3">
            <v>3</v>
          </cell>
          <cell r="D3">
            <v>0</v>
          </cell>
          <cell r="E3">
            <v>0</v>
          </cell>
          <cell r="F3">
            <v>5.2</v>
          </cell>
          <cell r="G3">
            <v>0.23899999999999999</v>
          </cell>
          <cell r="H3">
            <v>8.3333000000000004E-2</v>
          </cell>
          <cell r="I3">
            <v>2.8000000000000001E-2</v>
          </cell>
        </row>
        <row r="4">
          <cell r="B4" t="str">
            <v>COMS</v>
          </cell>
          <cell r="C4">
            <v>9</v>
          </cell>
          <cell r="D4">
            <v>0</v>
          </cell>
          <cell r="E4">
            <v>0</v>
          </cell>
          <cell r="F4">
            <v>46.666666999999997</v>
          </cell>
          <cell r="G4">
            <v>1.8879999999999999</v>
          </cell>
          <cell r="H4">
            <v>0</v>
          </cell>
          <cell r="I4">
            <v>0</v>
          </cell>
        </row>
        <row r="5">
          <cell r="B5" t="str">
            <v>ENGL</v>
          </cell>
          <cell r="C5">
            <v>8</v>
          </cell>
          <cell r="D5">
            <v>0</v>
          </cell>
          <cell r="E5">
            <v>0</v>
          </cell>
          <cell r="F5">
            <v>44.2</v>
          </cell>
          <cell r="G5">
            <v>2.5339999999999998</v>
          </cell>
          <cell r="H5">
            <v>0</v>
          </cell>
          <cell r="I5">
            <v>0</v>
          </cell>
        </row>
        <row r="6">
          <cell r="B6" t="str">
            <v>LBS</v>
          </cell>
          <cell r="C6">
            <v>2</v>
          </cell>
          <cell r="D6">
            <v>0</v>
          </cell>
          <cell r="E6">
            <v>0</v>
          </cell>
          <cell r="F6">
            <v>8.5333330000000007</v>
          </cell>
          <cell r="G6">
            <v>0.53300000000000003</v>
          </cell>
          <cell r="H6">
            <v>0</v>
          </cell>
          <cell r="I6">
            <v>0</v>
          </cell>
        </row>
        <row r="7">
          <cell r="B7" t="str">
            <v>MLL</v>
          </cell>
          <cell r="C7">
            <v>1</v>
          </cell>
          <cell r="D7">
            <v>0</v>
          </cell>
          <cell r="E7">
            <v>0</v>
          </cell>
          <cell r="F7">
            <v>2.1333329999999999</v>
          </cell>
          <cell r="G7">
            <v>0.26700000000000002</v>
          </cell>
          <cell r="H7">
            <v>0</v>
          </cell>
          <cell r="I7">
            <v>0</v>
          </cell>
        </row>
        <row r="8">
          <cell r="B8" t="str">
            <v>MTD</v>
          </cell>
          <cell r="C8">
            <v>12</v>
          </cell>
          <cell r="D8">
            <v>1.1333329999999999</v>
          </cell>
          <cell r="E8">
            <v>0.27500000000000002</v>
          </cell>
          <cell r="F8">
            <v>15.416667</v>
          </cell>
          <cell r="G8">
            <v>1.855</v>
          </cell>
          <cell r="H8">
            <v>0.33333299999999999</v>
          </cell>
          <cell r="I8">
            <v>0.14000000000000001</v>
          </cell>
        </row>
        <row r="9">
          <cell r="B9" t="str">
            <v>PHIL</v>
          </cell>
          <cell r="C9">
            <v>5</v>
          </cell>
          <cell r="D9">
            <v>0</v>
          </cell>
          <cell r="E9">
            <v>0</v>
          </cell>
          <cell r="F9">
            <v>38.200000000000003</v>
          </cell>
          <cell r="G9">
            <v>1.0640000000000001</v>
          </cell>
          <cell r="H9">
            <v>0</v>
          </cell>
          <cell r="I9">
            <v>0</v>
          </cell>
        </row>
        <row r="10">
          <cell r="B10" t="str">
            <v>TVF</v>
          </cell>
          <cell r="C10">
            <v>9</v>
          </cell>
          <cell r="D10">
            <v>0</v>
          </cell>
          <cell r="E10">
            <v>0</v>
          </cell>
          <cell r="F10">
            <v>53.533332999999999</v>
          </cell>
          <cell r="G10">
            <v>1.107</v>
          </cell>
          <cell r="H10">
            <v>0</v>
          </cell>
          <cell r="I10">
            <v>0</v>
          </cell>
        </row>
        <row r="11">
          <cell r="A11" t="str">
            <v>BE</v>
          </cell>
          <cell r="B11" t="str">
            <v>ACCT</v>
          </cell>
          <cell r="C11">
            <v>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7.3333329999999997</v>
          </cell>
          <cell r="I11">
            <v>0.80100000000000005</v>
          </cell>
        </row>
        <row r="12">
          <cell r="B12" t="str">
            <v>BE</v>
          </cell>
          <cell r="C12">
            <v>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9.25</v>
          </cell>
          <cell r="I12">
            <v>1.0669999999999999</v>
          </cell>
        </row>
        <row r="13">
          <cell r="B13" t="str">
            <v>CIS</v>
          </cell>
          <cell r="C13">
            <v>6</v>
          </cell>
          <cell r="D13">
            <v>0</v>
          </cell>
          <cell r="E13">
            <v>0</v>
          </cell>
          <cell r="F13">
            <v>0.13333300000000001</v>
          </cell>
          <cell r="G13">
            <v>0</v>
          </cell>
          <cell r="H13">
            <v>15.25</v>
          </cell>
          <cell r="I13">
            <v>1.0680000000000001</v>
          </cell>
        </row>
        <row r="14">
          <cell r="B14" t="str">
            <v>ECON</v>
          </cell>
          <cell r="C14">
            <v>1</v>
          </cell>
          <cell r="D14">
            <v>0</v>
          </cell>
          <cell r="E14">
            <v>0</v>
          </cell>
          <cell r="F14">
            <v>6.6667000000000004E-2</v>
          </cell>
          <cell r="G14">
            <v>0</v>
          </cell>
          <cell r="H14">
            <v>0</v>
          </cell>
          <cell r="I14">
            <v>0</v>
          </cell>
        </row>
        <row r="15">
          <cell r="B15" t="str">
            <v>FIN</v>
          </cell>
          <cell r="D15"/>
          <cell r="E15"/>
          <cell r="F15"/>
          <cell r="G15"/>
          <cell r="H15"/>
          <cell r="I15"/>
        </row>
        <row r="16">
          <cell r="B16" t="str">
            <v>MGMT</v>
          </cell>
          <cell r="C16">
            <v>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9.3333329999999997</v>
          </cell>
          <cell r="I16">
            <v>0.53400000000000003</v>
          </cell>
        </row>
        <row r="17">
          <cell r="B17" t="str">
            <v>MKT</v>
          </cell>
          <cell r="C17">
            <v>2</v>
          </cell>
          <cell r="D17">
            <v>0</v>
          </cell>
          <cell r="E17">
            <v>0</v>
          </cell>
          <cell r="F17">
            <v>6.6667000000000004E-2</v>
          </cell>
          <cell r="G17">
            <v>1.9E-2</v>
          </cell>
          <cell r="H17">
            <v>2.6666669999999999</v>
          </cell>
          <cell r="I17">
            <v>0.248</v>
          </cell>
        </row>
        <row r="18">
          <cell r="A18" t="str">
            <v>CCOE</v>
          </cell>
          <cell r="B18" t="str">
            <v>AASE</v>
          </cell>
          <cell r="C18">
            <v>25</v>
          </cell>
          <cell r="D18">
            <v>0</v>
          </cell>
          <cell r="E18">
            <v>0</v>
          </cell>
          <cell r="F18">
            <v>18.066666999999999</v>
          </cell>
          <cell r="G18">
            <v>1.196</v>
          </cell>
          <cell r="H18">
            <v>48.708333000000003</v>
          </cell>
          <cell r="I18">
            <v>4.2480000000000002</v>
          </cell>
        </row>
        <row r="19">
          <cell r="B19" t="str">
            <v>EDCI</v>
          </cell>
          <cell r="C19">
            <v>17</v>
          </cell>
          <cell r="D19">
            <v>0</v>
          </cell>
          <cell r="E19">
            <v>0</v>
          </cell>
          <cell r="F19">
            <v>8.5500000000000007</v>
          </cell>
          <cell r="G19">
            <v>0.66600000000000004</v>
          </cell>
          <cell r="H19">
            <v>39.583333000000003</v>
          </cell>
          <cell r="I19">
            <v>2.0699999999999998</v>
          </cell>
        </row>
        <row r="20">
          <cell r="B20" t="str">
            <v>EDSC</v>
          </cell>
          <cell r="C20">
            <v>35</v>
          </cell>
          <cell r="D20">
            <v>0</v>
          </cell>
          <cell r="E20">
            <v>0</v>
          </cell>
          <cell r="F20">
            <v>127.166667</v>
          </cell>
          <cell r="G20">
            <v>2.8090000000000002</v>
          </cell>
          <cell r="H20">
            <v>59.3</v>
          </cell>
          <cell r="I20">
            <v>2.1480000000000001</v>
          </cell>
        </row>
        <row r="21">
          <cell r="A21" t="str">
            <v>ECST</v>
          </cell>
          <cell r="B21" t="str">
            <v>CE</v>
          </cell>
          <cell r="C21">
            <v>9</v>
          </cell>
          <cell r="D21">
            <v>13.6</v>
          </cell>
          <cell r="E21">
            <v>0.8</v>
          </cell>
          <cell r="F21">
            <v>7.8</v>
          </cell>
          <cell r="G21">
            <v>0.53300000000000003</v>
          </cell>
          <cell r="H21">
            <v>0.16666700000000001</v>
          </cell>
          <cell r="I21">
            <v>0</v>
          </cell>
        </row>
        <row r="22">
          <cell r="B22" t="str">
            <v>CS</v>
          </cell>
          <cell r="C22">
            <v>7</v>
          </cell>
          <cell r="D22">
            <v>8</v>
          </cell>
          <cell r="E22">
            <v>0.26700000000000002</v>
          </cell>
          <cell r="F22">
            <v>0.283333</v>
          </cell>
          <cell r="G22">
            <v>0</v>
          </cell>
          <cell r="H22">
            <v>0.75</v>
          </cell>
          <cell r="I22">
            <v>0</v>
          </cell>
        </row>
        <row r="23">
          <cell r="B23" t="str">
            <v>ECST</v>
          </cell>
          <cell r="D23"/>
          <cell r="E23"/>
          <cell r="F23"/>
          <cell r="G23"/>
          <cell r="H23"/>
          <cell r="I23"/>
        </row>
        <row r="24">
          <cell r="B24" t="str">
            <v>EE</v>
          </cell>
          <cell r="C24">
            <v>16</v>
          </cell>
          <cell r="D24">
            <v>15.166667</v>
          </cell>
          <cell r="E24">
            <v>0.69199999999999995</v>
          </cell>
          <cell r="F24">
            <v>23.65</v>
          </cell>
          <cell r="G24">
            <v>0.97399999999999998</v>
          </cell>
          <cell r="H24">
            <v>0.25</v>
          </cell>
          <cell r="I24">
            <v>0</v>
          </cell>
        </row>
        <row r="25">
          <cell r="B25" t="str">
            <v>ME</v>
          </cell>
          <cell r="C25">
            <v>10</v>
          </cell>
          <cell r="D25">
            <v>0</v>
          </cell>
          <cell r="E25">
            <v>0</v>
          </cell>
          <cell r="F25">
            <v>9.5666670000000007</v>
          </cell>
          <cell r="G25">
            <v>0.46600000000000003</v>
          </cell>
          <cell r="H25">
            <v>0.83333299999999999</v>
          </cell>
          <cell r="I25">
            <v>0</v>
          </cell>
        </row>
        <row r="26">
          <cell r="B26" t="str">
            <v>TECH</v>
          </cell>
          <cell r="C26">
            <v>3</v>
          </cell>
          <cell r="D26">
            <v>0</v>
          </cell>
          <cell r="E26">
            <v>0</v>
          </cell>
          <cell r="F26">
            <v>5.3333329999999997</v>
          </cell>
          <cell r="G26">
            <v>0.26700000000000002</v>
          </cell>
          <cell r="H26">
            <v>0</v>
          </cell>
          <cell r="I26">
            <v>0</v>
          </cell>
        </row>
        <row r="27">
          <cell r="A27" t="str">
            <v>HHS</v>
          </cell>
          <cell r="B27" t="str">
            <v>CFS</v>
          </cell>
          <cell r="C27">
            <v>4</v>
          </cell>
          <cell r="D27">
            <v>0</v>
          </cell>
          <cell r="E27">
            <v>0</v>
          </cell>
          <cell r="F27">
            <v>2.4</v>
          </cell>
          <cell r="G27">
            <v>0.3</v>
          </cell>
          <cell r="H27">
            <v>0.16666700000000001</v>
          </cell>
          <cell r="I27">
            <v>0</v>
          </cell>
        </row>
        <row r="28">
          <cell r="B28" t="str">
            <v>COMD</v>
          </cell>
          <cell r="C28">
            <v>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17.916667</v>
          </cell>
          <cell r="I28">
            <v>3.6</v>
          </cell>
        </row>
        <row r="29">
          <cell r="B29" t="str">
            <v>CRIM</v>
          </cell>
          <cell r="D29"/>
          <cell r="E29"/>
          <cell r="F29"/>
          <cell r="G29"/>
          <cell r="H29"/>
          <cell r="I29"/>
        </row>
        <row r="30">
          <cell r="B30" t="str">
            <v>HHS</v>
          </cell>
          <cell r="C30">
            <v>1</v>
          </cell>
          <cell r="D30">
            <v>0</v>
          </cell>
          <cell r="E30">
            <v>0</v>
          </cell>
          <cell r="F30">
            <v>0.53333299999999995</v>
          </cell>
          <cell r="G30">
            <v>0</v>
          </cell>
          <cell r="H30">
            <v>0</v>
          </cell>
          <cell r="I30">
            <v>0</v>
          </cell>
        </row>
        <row r="31">
          <cell r="B31" t="str">
            <v>K-KI</v>
          </cell>
          <cell r="C31">
            <v>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 t="str">
            <v>NTS</v>
          </cell>
          <cell r="C32">
            <v>6</v>
          </cell>
          <cell r="D32">
            <v>0</v>
          </cell>
          <cell r="E32">
            <v>0</v>
          </cell>
          <cell r="F32">
            <v>15.333333</v>
          </cell>
          <cell r="G32">
            <v>0.46</v>
          </cell>
          <cell r="H32">
            <v>8.3333000000000004E-2</v>
          </cell>
          <cell r="I32">
            <v>0</v>
          </cell>
        </row>
        <row r="33">
          <cell r="B33" t="str">
            <v>NURS</v>
          </cell>
          <cell r="C33">
            <v>33</v>
          </cell>
          <cell r="D33">
            <v>0</v>
          </cell>
          <cell r="E33">
            <v>0</v>
          </cell>
          <cell r="F33">
            <v>74.533332999999999</v>
          </cell>
          <cell r="G33">
            <v>11.422000000000001</v>
          </cell>
          <cell r="H33">
            <v>16.350000000000001</v>
          </cell>
          <cell r="I33">
            <v>1.006</v>
          </cell>
        </row>
        <row r="34">
          <cell r="B34" t="str">
            <v>PH</v>
          </cell>
          <cell r="D34"/>
          <cell r="E34"/>
          <cell r="F34"/>
          <cell r="G34"/>
          <cell r="H34"/>
          <cell r="I34"/>
        </row>
        <row r="35">
          <cell r="B35" t="str">
            <v>SW</v>
          </cell>
          <cell r="D35"/>
          <cell r="E35"/>
          <cell r="F35"/>
          <cell r="G35"/>
          <cell r="H35"/>
          <cell r="I35"/>
        </row>
        <row r="36">
          <cell r="A36" t="str">
            <v>NSS</v>
          </cell>
          <cell r="B36" t="str">
            <v>ANTH</v>
          </cell>
          <cell r="C36">
            <v>4</v>
          </cell>
          <cell r="D36">
            <v>0</v>
          </cell>
          <cell r="E36">
            <v>0</v>
          </cell>
          <cell r="F36">
            <v>6.6666670000000003</v>
          </cell>
          <cell r="G36">
            <v>1</v>
          </cell>
          <cell r="H36">
            <v>0</v>
          </cell>
          <cell r="I36">
            <v>0</v>
          </cell>
        </row>
        <row r="37">
          <cell r="B37" t="str">
            <v>BIOL</v>
          </cell>
          <cell r="C37">
            <v>4</v>
          </cell>
          <cell r="D37">
            <v>0</v>
          </cell>
          <cell r="E37">
            <v>0</v>
          </cell>
          <cell r="F37">
            <v>6.6667000000000004E-2</v>
          </cell>
          <cell r="G37">
            <v>0.13</v>
          </cell>
          <cell r="H37">
            <v>0.33333299999999999</v>
          </cell>
          <cell r="I37">
            <v>0.87</v>
          </cell>
        </row>
        <row r="38">
          <cell r="B38" t="str">
            <v>CHEM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0.41666700000000001</v>
          </cell>
          <cell r="I38">
            <v>1</v>
          </cell>
        </row>
        <row r="39">
          <cell r="B39" t="str">
            <v>CHS</v>
          </cell>
          <cell r="C39">
            <v>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8.3333000000000004E-2</v>
          </cell>
          <cell r="I39">
            <v>0.26700000000000002</v>
          </cell>
        </row>
        <row r="40">
          <cell r="B40" t="str">
            <v>GEOG</v>
          </cell>
          <cell r="D40"/>
          <cell r="E40"/>
          <cell r="F40"/>
          <cell r="G40"/>
          <cell r="H40"/>
          <cell r="I40"/>
        </row>
        <row r="41">
          <cell r="B41" t="str">
            <v>GEOL</v>
          </cell>
          <cell r="C41">
            <v>2</v>
          </cell>
          <cell r="D41">
            <v>0</v>
          </cell>
          <cell r="E41">
            <v>0</v>
          </cell>
          <cell r="F41">
            <v>4.0833329999999997</v>
          </cell>
          <cell r="G41">
            <v>1</v>
          </cell>
          <cell r="H41">
            <v>0</v>
          </cell>
          <cell r="I41">
            <v>0</v>
          </cell>
        </row>
        <row r="42">
          <cell r="B42" t="str">
            <v>HIST</v>
          </cell>
          <cell r="C42">
            <v>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8.3333000000000004E-2</v>
          </cell>
          <cell r="I42">
            <v>0.26700000000000002</v>
          </cell>
        </row>
        <row r="43">
          <cell r="B43" t="str">
            <v>LAS</v>
          </cell>
          <cell r="D43"/>
          <cell r="E43"/>
          <cell r="F43"/>
          <cell r="G43"/>
          <cell r="H43"/>
          <cell r="I43"/>
        </row>
        <row r="44">
          <cell r="B44" t="str">
            <v>MATH</v>
          </cell>
          <cell r="D44"/>
          <cell r="E44"/>
          <cell r="F44"/>
          <cell r="G44"/>
          <cell r="H44"/>
          <cell r="I44"/>
        </row>
        <row r="45">
          <cell r="B45" t="str">
            <v>NATS</v>
          </cell>
          <cell r="D45"/>
          <cell r="E45"/>
          <cell r="F45"/>
          <cell r="G45"/>
          <cell r="H45"/>
          <cell r="I45"/>
        </row>
        <row r="46">
          <cell r="B46" t="str">
            <v>NSS</v>
          </cell>
          <cell r="D46"/>
          <cell r="E46"/>
          <cell r="F46"/>
          <cell r="G46"/>
          <cell r="H46"/>
          <cell r="I46"/>
        </row>
        <row r="47">
          <cell r="B47" t="str">
            <v>PAS</v>
          </cell>
          <cell r="D47"/>
          <cell r="E47"/>
          <cell r="F47"/>
          <cell r="G47"/>
          <cell r="H47"/>
          <cell r="I47"/>
        </row>
        <row r="48">
          <cell r="B48" t="str">
            <v>PHYS</v>
          </cell>
          <cell r="C48">
            <v>4</v>
          </cell>
          <cell r="D48">
            <v>0</v>
          </cell>
          <cell r="E48">
            <v>0</v>
          </cell>
          <cell r="F48">
            <v>6.6667000000000004E-2</v>
          </cell>
          <cell r="G48">
            <v>2.1999999999999999E-2</v>
          </cell>
          <cell r="H48">
            <v>0.25</v>
          </cell>
          <cell r="I48">
            <v>3.3000000000000002E-2</v>
          </cell>
        </row>
        <row r="49">
          <cell r="B49" t="str">
            <v>POLS</v>
          </cell>
          <cell r="C49">
            <v>1</v>
          </cell>
          <cell r="D49">
            <v>0</v>
          </cell>
          <cell r="E49">
            <v>0</v>
          </cell>
          <cell r="F49">
            <v>6.6667000000000004E-2</v>
          </cell>
          <cell r="G49">
            <v>2.1999999999999999E-2</v>
          </cell>
          <cell r="H49">
            <v>0</v>
          </cell>
          <cell r="I49">
            <v>0</v>
          </cell>
        </row>
        <row r="50">
          <cell r="B50" t="str">
            <v>PSY</v>
          </cell>
          <cell r="C50">
            <v>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SOC</v>
          </cell>
          <cell r="D51"/>
          <cell r="E51"/>
          <cell r="F51"/>
          <cell r="G51"/>
          <cell r="H51"/>
          <cell r="I51"/>
        </row>
        <row r="52">
          <cell r="A52" t="str">
            <v>UN</v>
          </cell>
          <cell r="B52" t="str">
            <v>ATHL</v>
          </cell>
          <cell r="D52"/>
          <cell r="E52"/>
          <cell r="F52"/>
          <cell r="G52"/>
          <cell r="H52"/>
          <cell r="I52"/>
        </row>
        <row r="53">
          <cell r="B53" t="str">
            <v>HNRS</v>
          </cell>
          <cell r="D53"/>
          <cell r="E53"/>
          <cell r="F53"/>
          <cell r="G53"/>
          <cell r="H53"/>
          <cell r="I53"/>
        </row>
        <row r="54">
          <cell r="B54" t="str">
            <v>LIBR</v>
          </cell>
          <cell r="D54"/>
          <cell r="E54"/>
          <cell r="F54"/>
          <cell r="G54"/>
          <cell r="H54"/>
          <cell r="I54"/>
        </row>
        <row r="55">
          <cell r="B55" t="str">
            <v>UNIV</v>
          </cell>
          <cell r="C55">
            <v>26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>
        <row r="2">
          <cell r="A2" t="str">
            <v>AL</v>
          </cell>
          <cell r="B2" t="str">
            <v>AL</v>
          </cell>
          <cell r="C2">
            <v>14</v>
          </cell>
          <cell r="D2">
            <v>75.47</v>
          </cell>
          <cell r="E2">
            <v>2.2000000000000002</v>
          </cell>
          <cell r="F2">
            <v>29.07</v>
          </cell>
          <cell r="G2">
            <v>0.8</v>
          </cell>
          <cell r="H2">
            <v>0</v>
          </cell>
          <cell r="I2">
            <v>0</v>
          </cell>
        </row>
        <row r="3">
          <cell r="B3" t="str">
            <v>ART</v>
          </cell>
          <cell r="C3">
            <v>137</v>
          </cell>
          <cell r="D3">
            <v>278.77</v>
          </cell>
          <cell r="E3">
            <v>9.66</v>
          </cell>
          <cell r="F3">
            <v>159.97999999999999</v>
          </cell>
          <cell r="G3">
            <v>8.59</v>
          </cell>
          <cell r="H3">
            <v>17.420000000000002</v>
          </cell>
          <cell r="I3">
            <v>2.44</v>
          </cell>
        </row>
        <row r="4">
          <cell r="B4" t="str">
            <v>COMS</v>
          </cell>
          <cell r="C4">
            <v>101</v>
          </cell>
          <cell r="D4">
            <v>372.12</v>
          </cell>
          <cell r="E4">
            <v>12.6</v>
          </cell>
          <cell r="F4">
            <v>175.43</v>
          </cell>
          <cell r="G4">
            <v>10.5</v>
          </cell>
          <cell r="H4">
            <v>21.67</v>
          </cell>
          <cell r="I4">
            <v>2.95</v>
          </cell>
        </row>
        <row r="5">
          <cell r="B5" t="str">
            <v>ENGL</v>
          </cell>
          <cell r="C5">
            <v>250</v>
          </cell>
          <cell r="D5">
            <v>1068.4000000000001</v>
          </cell>
          <cell r="E5">
            <v>46.45</v>
          </cell>
          <cell r="F5">
            <v>201.77</v>
          </cell>
          <cell r="G5">
            <v>9.0299999999999994</v>
          </cell>
          <cell r="H5">
            <v>23.1</v>
          </cell>
          <cell r="I5">
            <v>2.31</v>
          </cell>
        </row>
        <row r="6">
          <cell r="B6" t="str">
            <v>LBS</v>
          </cell>
          <cell r="C6">
            <v>25</v>
          </cell>
          <cell r="D6">
            <v>56.8</v>
          </cell>
          <cell r="E6">
            <v>1.69</v>
          </cell>
          <cell r="F6">
            <v>97.33</v>
          </cell>
          <cell r="G6">
            <v>4.42</v>
          </cell>
          <cell r="H6">
            <v>0</v>
          </cell>
          <cell r="I6">
            <v>0</v>
          </cell>
        </row>
        <row r="7">
          <cell r="B7" t="str">
            <v>MLL</v>
          </cell>
          <cell r="C7">
            <v>66</v>
          </cell>
          <cell r="D7">
            <v>191.13</v>
          </cell>
          <cell r="E7">
            <v>9.7200000000000006</v>
          </cell>
          <cell r="F7">
            <v>88.73</v>
          </cell>
          <cell r="G7">
            <v>7.34</v>
          </cell>
          <cell r="H7">
            <v>9</v>
          </cell>
          <cell r="I7">
            <v>0.97</v>
          </cell>
        </row>
        <row r="8">
          <cell r="B8" t="str">
            <v>MTD</v>
          </cell>
          <cell r="C8">
            <v>215</v>
          </cell>
          <cell r="D8">
            <v>250.03</v>
          </cell>
          <cell r="E8">
            <v>10.7</v>
          </cell>
          <cell r="F8">
            <v>109.6</v>
          </cell>
          <cell r="G8">
            <v>14.83</v>
          </cell>
          <cell r="H8">
            <v>27.92</v>
          </cell>
          <cell r="I8">
            <v>4.49</v>
          </cell>
        </row>
        <row r="9">
          <cell r="B9" t="str">
            <v>PHIL</v>
          </cell>
          <cell r="C9">
            <v>43</v>
          </cell>
          <cell r="D9">
            <v>289.2</v>
          </cell>
          <cell r="E9">
            <v>5.55</v>
          </cell>
          <cell r="F9">
            <v>247.47</v>
          </cell>
          <cell r="G9">
            <v>6.34</v>
          </cell>
          <cell r="H9">
            <v>13.08</v>
          </cell>
          <cell r="I9">
            <v>1.19</v>
          </cell>
        </row>
        <row r="10">
          <cell r="B10" t="str">
            <v>TVF</v>
          </cell>
          <cell r="C10">
            <v>103</v>
          </cell>
          <cell r="D10">
            <v>108.47</v>
          </cell>
          <cell r="E10">
            <v>4.66</v>
          </cell>
          <cell r="F10">
            <v>221.53</v>
          </cell>
          <cell r="G10">
            <v>10.039999999999999</v>
          </cell>
          <cell r="H10">
            <v>41.08</v>
          </cell>
          <cell r="I10">
            <v>5.55</v>
          </cell>
        </row>
        <row r="11">
          <cell r="A11" t="str">
            <v>BE</v>
          </cell>
          <cell r="B11" t="str">
            <v>ACCT</v>
          </cell>
          <cell r="C11">
            <v>56</v>
          </cell>
          <cell r="D11">
            <v>109.87</v>
          </cell>
          <cell r="E11">
            <v>2.7</v>
          </cell>
          <cell r="F11">
            <v>331.27</v>
          </cell>
          <cell r="G11">
            <v>12.84</v>
          </cell>
          <cell r="H11">
            <v>27.33</v>
          </cell>
          <cell r="I11">
            <v>1.93</v>
          </cell>
        </row>
        <row r="12">
          <cell r="B12" t="str">
            <v>BE</v>
          </cell>
          <cell r="C12">
            <v>39</v>
          </cell>
          <cell r="D12">
            <v>58.13</v>
          </cell>
          <cell r="E12">
            <v>2.0699999999999998</v>
          </cell>
          <cell r="F12">
            <v>132.27000000000001</v>
          </cell>
          <cell r="G12">
            <v>4.49</v>
          </cell>
          <cell r="H12">
            <v>24.1</v>
          </cell>
          <cell r="I12">
            <v>1.67</v>
          </cell>
        </row>
        <row r="13">
          <cell r="B13" t="str">
            <v>CIS</v>
          </cell>
          <cell r="C13">
            <v>37</v>
          </cell>
          <cell r="D13">
            <v>77.47</v>
          </cell>
          <cell r="E13">
            <v>2.88</v>
          </cell>
          <cell r="F13">
            <v>187.87</v>
          </cell>
          <cell r="G13">
            <v>6.11</v>
          </cell>
          <cell r="H13">
            <v>23.33</v>
          </cell>
          <cell r="I13">
            <v>1.32</v>
          </cell>
        </row>
        <row r="14">
          <cell r="B14" t="str">
            <v>ECON</v>
          </cell>
          <cell r="C14">
            <v>48</v>
          </cell>
          <cell r="D14">
            <v>173.73</v>
          </cell>
          <cell r="E14">
            <v>5.42</v>
          </cell>
          <cell r="F14">
            <v>204.6</v>
          </cell>
          <cell r="G14">
            <v>7.08</v>
          </cell>
          <cell r="H14">
            <v>9.5</v>
          </cell>
          <cell r="I14">
            <v>0.79</v>
          </cell>
        </row>
        <row r="15">
          <cell r="B15" t="str">
            <v>FIN</v>
          </cell>
          <cell r="C15">
            <v>29</v>
          </cell>
          <cell r="D15">
            <v>64.2</v>
          </cell>
          <cell r="E15">
            <v>1.73</v>
          </cell>
          <cell r="F15">
            <v>171.33</v>
          </cell>
          <cell r="G15">
            <v>6.91</v>
          </cell>
          <cell r="H15">
            <v>5.67</v>
          </cell>
          <cell r="I15">
            <v>0.56000000000000005</v>
          </cell>
        </row>
        <row r="16">
          <cell r="B16" t="str">
            <v>MGMT</v>
          </cell>
          <cell r="C16">
            <v>52</v>
          </cell>
          <cell r="D16">
            <v>0</v>
          </cell>
          <cell r="E16">
            <v>0</v>
          </cell>
          <cell r="F16">
            <v>444.53</v>
          </cell>
          <cell r="G16">
            <v>15.25</v>
          </cell>
          <cell r="H16">
            <v>43.33</v>
          </cell>
          <cell r="I16">
            <v>2.0699999999999998</v>
          </cell>
        </row>
        <row r="17">
          <cell r="B17" t="str">
            <v>MKT</v>
          </cell>
          <cell r="C17">
            <v>22</v>
          </cell>
          <cell r="D17">
            <v>0</v>
          </cell>
          <cell r="E17">
            <v>0</v>
          </cell>
          <cell r="F17">
            <v>202.2</v>
          </cell>
          <cell r="G17">
            <v>6.32</v>
          </cell>
          <cell r="H17">
            <v>5.33</v>
          </cell>
          <cell r="I17">
            <v>0.77</v>
          </cell>
        </row>
        <row r="18">
          <cell r="A18" t="str">
            <v>CCOE</v>
          </cell>
          <cell r="B18" t="str">
            <v>AASE</v>
          </cell>
          <cell r="C18">
            <v>83</v>
          </cell>
          <cell r="D18">
            <v>3.2</v>
          </cell>
          <cell r="E18">
            <v>0.27</v>
          </cell>
          <cell r="F18">
            <v>121.77</v>
          </cell>
          <cell r="G18">
            <v>5.62</v>
          </cell>
          <cell r="H18">
            <v>176.19</v>
          </cell>
          <cell r="I18">
            <v>12.67</v>
          </cell>
        </row>
        <row r="19">
          <cell r="B19" t="str">
            <v>EDCI</v>
          </cell>
          <cell r="C19">
            <v>81</v>
          </cell>
          <cell r="D19">
            <v>0</v>
          </cell>
          <cell r="E19">
            <v>0</v>
          </cell>
          <cell r="F19">
            <v>168.52</v>
          </cell>
          <cell r="G19">
            <v>11.02</v>
          </cell>
          <cell r="H19">
            <v>62.13</v>
          </cell>
          <cell r="I19">
            <v>5.28</v>
          </cell>
        </row>
        <row r="20">
          <cell r="B20" t="str">
            <v>EDSC</v>
          </cell>
          <cell r="C20">
            <v>179</v>
          </cell>
          <cell r="D20">
            <v>30.4</v>
          </cell>
          <cell r="E20">
            <v>0.4</v>
          </cell>
          <cell r="F20">
            <v>332.42</v>
          </cell>
          <cell r="G20">
            <v>12.48</v>
          </cell>
          <cell r="H20">
            <v>290.77999999999997</v>
          </cell>
          <cell r="I20">
            <v>20.14</v>
          </cell>
        </row>
        <row r="21">
          <cell r="A21" t="str">
            <v>ECST</v>
          </cell>
          <cell r="B21" t="str">
            <v>CE</v>
          </cell>
          <cell r="C21">
            <v>46</v>
          </cell>
          <cell r="D21">
            <v>43.82</v>
          </cell>
          <cell r="E21">
            <v>2.16</v>
          </cell>
          <cell r="F21">
            <v>114.08</v>
          </cell>
          <cell r="G21">
            <v>4.7300000000000004</v>
          </cell>
          <cell r="H21">
            <v>26.18</v>
          </cell>
          <cell r="I21">
            <v>1.25</v>
          </cell>
        </row>
        <row r="22">
          <cell r="B22" t="str">
            <v>CS</v>
          </cell>
          <cell r="C22">
            <v>53</v>
          </cell>
          <cell r="D22">
            <v>122.18</v>
          </cell>
          <cell r="E22">
            <v>5.0599999999999996</v>
          </cell>
          <cell r="F22">
            <v>70.12</v>
          </cell>
          <cell r="G22">
            <v>2.98</v>
          </cell>
          <cell r="H22">
            <v>27.35</v>
          </cell>
          <cell r="I22">
            <v>1.7</v>
          </cell>
        </row>
        <row r="23">
          <cell r="B23" t="str">
            <v>ECST</v>
          </cell>
          <cell r="C23">
            <v>36</v>
          </cell>
          <cell r="D23">
            <v>66.400000000000006</v>
          </cell>
          <cell r="E23">
            <v>2.48</v>
          </cell>
          <cell r="F23">
            <v>30.63</v>
          </cell>
          <cell r="G23">
            <v>0.9</v>
          </cell>
          <cell r="H23">
            <v>0</v>
          </cell>
          <cell r="I23">
            <v>0</v>
          </cell>
        </row>
        <row r="24">
          <cell r="B24" t="str">
            <v>EE</v>
          </cell>
          <cell r="C24">
            <v>48</v>
          </cell>
          <cell r="D24">
            <v>41.42</v>
          </cell>
          <cell r="E24">
            <v>1.91</v>
          </cell>
          <cell r="F24">
            <v>133.87</v>
          </cell>
          <cell r="G24">
            <v>6.09</v>
          </cell>
          <cell r="H24">
            <v>41.77</v>
          </cell>
          <cell r="I24">
            <v>1.75</v>
          </cell>
        </row>
        <row r="25">
          <cell r="B25" t="str">
            <v>ME</v>
          </cell>
          <cell r="C25">
            <v>50</v>
          </cell>
          <cell r="D25">
            <v>49.63</v>
          </cell>
          <cell r="E25">
            <v>2.15</v>
          </cell>
          <cell r="F25">
            <v>133.88</v>
          </cell>
          <cell r="G25">
            <v>6.37</v>
          </cell>
          <cell r="H25">
            <v>16.850000000000001</v>
          </cell>
          <cell r="I25">
            <v>1.38</v>
          </cell>
        </row>
        <row r="26">
          <cell r="B26" t="str">
            <v>TECH</v>
          </cell>
          <cell r="C26">
            <v>53</v>
          </cell>
          <cell r="D26">
            <v>102.27</v>
          </cell>
          <cell r="E26">
            <v>4.04</v>
          </cell>
          <cell r="F26">
            <v>110.32</v>
          </cell>
          <cell r="G26">
            <v>5.24</v>
          </cell>
          <cell r="H26">
            <v>1.92</v>
          </cell>
          <cell r="I26">
            <v>0.22</v>
          </cell>
        </row>
        <row r="27">
          <cell r="A27" t="str">
            <v>HHS</v>
          </cell>
          <cell r="B27" t="str">
            <v>CFS</v>
          </cell>
          <cell r="C27">
            <v>48</v>
          </cell>
          <cell r="D27">
            <v>165.13</v>
          </cell>
          <cell r="E27">
            <v>4.41</v>
          </cell>
          <cell r="F27">
            <v>237.33</v>
          </cell>
          <cell r="G27">
            <v>6.14</v>
          </cell>
          <cell r="H27">
            <v>11.43</v>
          </cell>
          <cell r="I27">
            <v>0.89</v>
          </cell>
        </row>
        <row r="28">
          <cell r="B28" t="str">
            <v>COMD</v>
          </cell>
          <cell r="C28">
            <v>46</v>
          </cell>
          <cell r="D28">
            <v>91.8</v>
          </cell>
          <cell r="E28">
            <v>3.03</v>
          </cell>
          <cell r="F28">
            <v>152.58000000000001</v>
          </cell>
          <cell r="G28">
            <v>5.4</v>
          </cell>
          <cell r="H28">
            <v>35.130000000000003</v>
          </cell>
          <cell r="I28">
            <v>6.57</v>
          </cell>
        </row>
        <row r="29">
          <cell r="B29" t="str">
            <v>CRIM</v>
          </cell>
          <cell r="C29">
            <v>45</v>
          </cell>
          <cell r="D29">
            <v>112.53</v>
          </cell>
          <cell r="E29">
            <v>2.54</v>
          </cell>
          <cell r="F29">
            <v>214.8</v>
          </cell>
          <cell r="G29">
            <v>6.71</v>
          </cell>
          <cell r="H29">
            <v>12.67</v>
          </cell>
          <cell r="I29">
            <v>1.1200000000000001</v>
          </cell>
        </row>
        <row r="30">
          <cell r="B30" t="str">
            <v>HHS</v>
          </cell>
          <cell r="C30">
            <v>41</v>
          </cell>
          <cell r="D30">
            <v>138.93</v>
          </cell>
          <cell r="E30">
            <v>5.01</v>
          </cell>
          <cell r="F30">
            <v>83.8</v>
          </cell>
          <cell r="G30">
            <v>4.2699999999999996</v>
          </cell>
          <cell r="H30">
            <v>0</v>
          </cell>
          <cell r="I30">
            <v>0</v>
          </cell>
        </row>
        <row r="31">
          <cell r="B31" t="str">
            <v>K-KI</v>
          </cell>
          <cell r="C31">
            <v>141</v>
          </cell>
          <cell r="D31">
            <v>169.62</v>
          </cell>
          <cell r="E31">
            <v>20</v>
          </cell>
          <cell r="F31">
            <v>209.1</v>
          </cell>
          <cell r="G31">
            <v>16.809999999999999</v>
          </cell>
          <cell r="H31">
            <v>7.57</v>
          </cell>
          <cell r="I31">
            <v>1.68</v>
          </cell>
        </row>
        <row r="32">
          <cell r="B32" t="str">
            <v>NTS</v>
          </cell>
          <cell r="C32">
            <v>52</v>
          </cell>
          <cell r="D32">
            <v>25.53</v>
          </cell>
          <cell r="E32">
            <v>2.2000000000000002</v>
          </cell>
          <cell r="F32">
            <v>200.02</v>
          </cell>
          <cell r="G32">
            <v>6.06</v>
          </cell>
          <cell r="H32">
            <v>19.079999999999998</v>
          </cell>
          <cell r="I32">
            <v>1.21</v>
          </cell>
        </row>
        <row r="33">
          <cell r="B33" t="str">
            <v>NURS</v>
          </cell>
          <cell r="C33">
            <v>101</v>
          </cell>
          <cell r="D33">
            <v>71</v>
          </cell>
          <cell r="E33">
            <v>10.23</v>
          </cell>
          <cell r="F33">
            <v>152</v>
          </cell>
          <cell r="G33">
            <v>15.01</v>
          </cell>
          <cell r="H33">
            <v>113.1</v>
          </cell>
          <cell r="I33">
            <v>15.56</v>
          </cell>
        </row>
        <row r="34">
          <cell r="B34" t="str">
            <v>PH</v>
          </cell>
          <cell r="C34">
            <v>21</v>
          </cell>
          <cell r="D34">
            <v>31.6</v>
          </cell>
          <cell r="E34">
            <v>3</v>
          </cell>
          <cell r="F34">
            <v>180.45</v>
          </cell>
          <cell r="G34">
            <v>8.41</v>
          </cell>
          <cell r="H34">
            <v>0</v>
          </cell>
          <cell r="I34">
            <v>0</v>
          </cell>
        </row>
        <row r="35">
          <cell r="B35" t="str">
            <v>SW</v>
          </cell>
          <cell r="C35">
            <v>104</v>
          </cell>
          <cell r="D35">
            <v>0</v>
          </cell>
          <cell r="E35">
            <v>0</v>
          </cell>
          <cell r="F35">
            <v>293</v>
          </cell>
          <cell r="G35">
            <v>27.26</v>
          </cell>
          <cell r="H35">
            <v>268.35000000000002</v>
          </cell>
          <cell r="I35">
            <v>28.53</v>
          </cell>
        </row>
        <row r="36">
          <cell r="A36" t="str">
            <v>NSS</v>
          </cell>
          <cell r="B36" t="str">
            <v>ANTH</v>
          </cell>
          <cell r="C36">
            <v>63</v>
          </cell>
          <cell r="D36">
            <v>78</v>
          </cell>
          <cell r="E36">
            <v>2.16</v>
          </cell>
          <cell r="F36">
            <v>322.07</v>
          </cell>
          <cell r="G36">
            <v>6.29</v>
          </cell>
          <cell r="H36">
            <v>20.07</v>
          </cell>
          <cell r="I36">
            <v>1.58</v>
          </cell>
        </row>
        <row r="37">
          <cell r="B37" t="str">
            <v>BIOL</v>
          </cell>
          <cell r="C37">
            <v>182</v>
          </cell>
          <cell r="D37">
            <v>291.12</v>
          </cell>
          <cell r="E37">
            <v>8.67</v>
          </cell>
          <cell r="F37">
            <v>213.92</v>
          </cell>
          <cell r="G37">
            <v>10.3</v>
          </cell>
          <cell r="H37">
            <v>17.25</v>
          </cell>
          <cell r="I37">
            <v>3.25</v>
          </cell>
        </row>
        <row r="38">
          <cell r="B38" t="str">
            <v>CHEM</v>
          </cell>
          <cell r="C38">
            <v>68</v>
          </cell>
          <cell r="D38">
            <v>142.47</v>
          </cell>
          <cell r="E38">
            <v>7.08</v>
          </cell>
          <cell r="F38">
            <v>80.13</v>
          </cell>
          <cell r="G38">
            <v>5.14</v>
          </cell>
          <cell r="H38">
            <v>17.48</v>
          </cell>
          <cell r="I38">
            <v>1.21</v>
          </cell>
        </row>
        <row r="39">
          <cell r="B39" t="str">
            <v>CHS</v>
          </cell>
          <cell r="C39">
            <v>44</v>
          </cell>
          <cell r="D39">
            <v>112</v>
          </cell>
          <cell r="E39">
            <v>2.81</v>
          </cell>
          <cell r="F39">
            <v>122.27</v>
          </cell>
          <cell r="G39">
            <v>3.7</v>
          </cell>
          <cell r="H39">
            <v>5.17</v>
          </cell>
          <cell r="I39">
            <v>0.71</v>
          </cell>
        </row>
        <row r="40">
          <cell r="B40" t="str">
            <v>GEOG</v>
          </cell>
          <cell r="C40">
            <v>28</v>
          </cell>
          <cell r="D40">
            <v>131.6</v>
          </cell>
          <cell r="E40">
            <v>3.84</v>
          </cell>
          <cell r="F40">
            <v>43.27</v>
          </cell>
          <cell r="G40">
            <v>1.48</v>
          </cell>
          <cell r="H40">
            <v>7.17</v>
          </cell>
          <cell r="I40">
            <v>0.51</v>
          </cell>
        </row>
        <row r="41">
          <cell r="B41" t="str">
            <v>GEOL</v>
          </cell>
          <cell r="C41">
            <v>45</v>
          </cell>
          <cell r="D41">
            <v>213.07</v>
          </cell>
          <cell r="E41">
            <v>5.61</v>
          </cell>
          <cell r="F41">
            <v>29.17</v>
          </cell>
          <cell r="G41">
            <v>2.08</v>
          </cell>
          <cell r="H41">
            <v>7.38</v>
          </cell>
          <cell r="I41">
            <v>0.7</v>
          </cell>
        </row>
        <row r="42">
          <cell r="B42" t="str">
            <v>HIST</v>
          </cell>
          <cell r="C42">
            <v>65</v>
          </cell>
          <cell r="D42">
            <v>329.67</v>
          </cell>
          <cell r="E42">
            <v>6.57</v>
          </cell>
          <cell r="F42">
            <v>259.87</v>
          </cell>
          <cell r="G42">
            <v>9.3000000000000007</v>
          </cell>
          <cell r="H42">
            <v>19.38</v>
          </cell>
          <cell r="I42">
            <v>2.25</v>
          </cell>
        </row>
        <row r="43">
          <cell r="B43" t="str">
            <v>LAS</v>
          </cell>
          <cell r="C43">
            <v>19</v>
          </cell>
          <cell r="D43">
            <v>10.73</v>
          </cell>
          <cell r="E43">
            <v>0.27</v>
          </cell>
          <cell r="F43">
            <v>54.2</v>
          </cell>
          <cell r="G43">
            <v>1.74</v>
          </cell>
          <cell r="H43">
            <v>0.57999999999999996</v>
          </cell>
          <cell r="I43">
            <v>0.38</v>
          </cell>
        </row>
        <row r="44">
          <cell r="B44" t="str">
            <v>MATH</v>
          </cell>
          <cell r="C44">
            <v>204</v>
          </cell>
          <cell r="D44">
            <v>1218.08</v>
          </cell>
          <cell r="E44">
            <v>42.84</v>
          </cell>
          <cell r="F44">
            <v>72.430000000000007</v>
          </cell>
          <cell r="G44">
            <v>4.3</v>
          </cell>
          <cell r="H44">
            <v>22.08</v>
          </cell>
          <cell r="I44">
            <v>1.94</v>
          </cell>
        </row>
        <row r="45">
          <cell r="B45" t="str">
            <v>NATS</v>
          </cell>
          <cell r="C45">
            <v>4</v>
          </cell>
          <cell r="D45">
            <v>6.8</v>
          </cell>
          <cell r="E45">
            <v>0.44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 t="str">
            <v>NSS</v>
          </cell>
          <cell r="C46">
            <v>35</v>
          </cell>
          <cell r="D46">
            <v>135.19999999999999</v>
          </cell>
          <cell r="E46">
            <v>4.54</v>
          </cell>
          <cell r="F46">
            <v>75.73</v>
          </cell>
          <cell r="G46">
            <v>2.88</v>
          </cell>
          <cell r="H46">
            <v>0</v>
          </cell>
          <cell r="I46">
            <v>0</v>
          </cell>
        </row>
        <row r="47">
          <cell r="B47" t="str">
            <v>PAS</v>
          </cell>
          <cell r="C47">
            <v>27</v>
          </cell>
          <cell r="D47">
            <v>66.13</v>
          </cell>
          <cell r="E47">
            <v>1.45</v>
          </cell>
          <cell r="F47">
            <v>141.4</v>
          </cell>
          <cell r="G47">
            <v>4.0199999999999996</v>
          </cell>
          <cell r="H47">
            <v>0</v>
          </cell>
          <cell r="I47">
            <v>0</v>
          </cell>
        </row>
        <row r="48">
          <cell r="B48" t="str">
            <v>PHYS</v>
          </cell>
          <cell r="C48">
            <v>124</v>
          </cell>
          <cell r="D48">
            <v>385.2</v>
          </cell>
          <cell r="E48">
            <v>14.01</v>
          </cell>
          <cell r="F48">
            <v>19.68</v>
          </cell>
          <cell r="G48">
            <v>1.89</v>
          </cell>
          <cell r="H48">
            <v>9.18</v>
          </cell>
          <cell r="I48">
            <v>1.45</v>
          </cell>
        </row>
        <row r="49">
          <cell r="B49" t="str">
            <v>POLS</v>
          </cell>
          <cell r="C49">
            <v>51</v>
          </cell>
          <cell r="D49">
            <v>197.8</v>
          </cell>
          <cell r="E49">
            <v>3.72</v>
          </cell>
          <cell r="F49">
            <v>177.28</v>
          </cell>
          <cell r="G49">
            <v>6.49</v>
          </cell>
          <cell r="H49">
            <v>47.43</v>
          </cell>
          <cell r="I49">
            <v>4.1100000000000003</v>
          </cell>
        </row>
        <row r="50">
          <cell r="B50" t="str">
            <v>PSY</v>
          </cell>
          <cell r="C50">
            <v>106</v>
          </cell>
          <cell r="D50">
            <v>307.13</v>
          </cell>
          <cell r="E50">
            <v>5.35</v>
          </cell>
          <cell r="F50">
            <v>479.43</v>
          </cell>
          <cell r="G50">
            <v>13.13</v>
          </cell>
          <cell r="H50">
            <v>24.6</v>
          </cell>
          <cell r="I50">
            <v>2.5</v>
          </cell>
        </row>
        <row r="51">
          <cell r="B51" t="str">
            <v>SOC</v>
          </cell>
          <cell r="C51">
            <v>82</v>
          </cell>
          <cell r="D51">
            <v>74.930000000000007</v>
          </cell>
          <cell r="E51">
            <v>2.04</v>
          </cell>
          <cell r="F51">
            <v>502.73</v>
          </cell>
          <cell r="G51">
            <v>14.56</v>
          </cell>
          <cell r="H51">
            <v>9.17</v>
          </cell>
          <cell r="I51">
            <v>1.05</v>
          </cell>
        </row>
        <row r="52">
          <cell r="A52" t="str">
            <v>UN</v>
          </cell>
          <cell r="B52" t="str">
            <v>ATHL</v>
          </cell>
          <cell r="C52">
            <v>8</v>
          </cell>
          <cell r="D52">
            <v>0</v>
          </cell>
          <cell r="E52">
            <v>0</v>
          </cell>
          <cell r="F52">
            <v>8</v>
          </cell>
          <cell r="G52">
            <v>7</v>
          </cell>
          <cell r="H52">
            <v>0</v>
          </cell>
          <cell r="I52">
            <v>0</v>
          </cell>
        </row>
        <row r="53">
          <cell r="B53" t="str">
            <v>HNRS</v>
          </cell>
          <cell r="C53">
            <v>12</v>
          </cell>
          <cell r="D53">
            <v>36.270000000000003</v>
          </cell>
          <cell r="E53">
            <v>2.72</v>
          </cell>
          <cell r="F53">
            <v>14.13</v>
          </cell>
          <cell r="G53">
            <v>1.04</v>
          </cell>
          <cell r="H53">
            <v>0</v>
          </cell>
          <cell r="I53">
            <v>0</v>
          </cell>
        </row>
        <row r="54">
          <cell r="B54" t="str">
            <v>LIBR</v>
          </cell>
          <cell r="C54">
            <v>1</v>
          </cell>
          <cell r="D54">
            <v>3.2</v>
          </cell>
          <cell r="E54">
            <v>0.13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 t="str">
            <v>UNIV</v>
          </cell>
          <cell r="C55">
            <v>75</v>
          </cell>
          <cell r="D55">
            <v>136.27000000000001</v>
          </cell>
          <cell r="E55">
            <v>4.33</v>
          </cell>
          <cell r="F55">
            <v>27.8</v>
          </cell>
          <cell r="G55">
            <v>1.49</v>
          </cell>
          <cell r="H55">
            <v>0.08</v>
          </cell>
          <cell r="I55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showGridLines="0" zoomScaleNormal="100" workbookViewId="0">
      <pane ySplit="3" topLeftCell="A5" activePane="bottomLeft" state="frozen"/>
      <selection pane="bottomLeft" activeCell="A5" sqref="A5"/>
    </sheetView>
  </sheetViews>
  <sheetFormatPr defaultRowHeight="13.5" x14ac:dyDescent="0.25"/>
  <cols>
    <col min="1" max="1" width="7.42578125" style="1" customWidth="1"/>
    <col min="2" max="2" width="12.42578125" style="1" customWidth="1"/>
    <col min="3" max="3" width="1" style="1" hidden="1" customWidth="1"/>
    <col min="4" max="5" width="7.5703125" style="10" customWidth="1"/>
    <col min="6" max="6" width="7.5703125" style="1" customWidth="1"/>
    <col min="7" max="7" width="1" style="1" customWidth="1"/>
    <col min="8" max="10" width="7.5703125" style="10" customWidth="1"/>
    <col min="11" max="11" width="1" style="10" customWidth="1"/>
    <col min="12" max="14" width="7.5703125" style="10" customWidth="1"/>
    <col min="15" max="15" width="1.42578125" style="10" customWidth="1"/>
    <col min="16" max="18" width="7.5703125" style="10" customWidth="1"/>
    <col min="19" max="19" width="1.7109375" style="10" hidden="1" customWidth="1"/>
    <col min="20" max="20" width="1.42578125" style="10" customWidth="1"/>
    <col min="21" max="21" width="8.140625" style="10" customWidth="1"/>
    <col min="22" max="23" width="7.5703125" style="10" customWidth="1"/>
    <col min="24" max="16384" width="9.140625" style="1"/>
  </cols>
  <sheetData>
    <row r="1" spans="1:23" x14ac:dyDescent="0.25">
      <c r="A1" s="2" t="s">
        <v>74</v>
      </c>
    </row>
    <row r="2" spans="1:23" s="2" customFormat="1" x14ac:dyDescent="0.25">
      <c r="D2" s="74" t="s">
        <v>53</v>
      </c>
      <c r="E2" s="75"/>
      <c r="F2" s="76"/>
      <c r="G2" s="27"/>
      <c r="H2" s="77" t="s">
        <v>54</v>
      </c>
      <c r="I2" s="78"/>
      <c r="J2" s="79"/>
      <c r="K2" s="26"/>
      <c r="L2" s="77" t="s">
        <v>55</v>
      </c>
      <c r="M2" s="78"/>
      <c r="N2" s="79"/>
      <c r="O2" s="26"/>
      <c r="P2" s="77" t="s">
        <v>56</v>
      </c>
      <c r="Q2" s="78"/>
      <c r="R2" s="79"/>
      <c r="S2" s="11"/>
      <c r="T2" s="11"/>
      <c r="U2" s="77" t="s">
        <v>57</v>
      </c>
      <c r="V2" s="78"/>
      <c r="W2" s="79"/>
    </row>
    <row r="3" spans="1:23" s="2" customFormat="1" ht="28.5" customHeight="1" x14ac:dyDescent="0.25">
      <c r="A3" s="3" t="s">
        <v>61</v>
      </c>
      <c r="B3" s="12" t="s">
        <v>0</v>
      </c>
      <c r="C3" s="12" t="s">
        <v>1</v>
      </c>
      <c r="D3" s="13" t="s">
        <v>58</v>
      </c>
      <c r="E3" s="13" t="s">
        <v>59</v>
      </c>
      <c r="F3" s="14" t="s">
        <v>60</v>
      </c>
      <c r="G3" s="28"/>
      <c r="H3" s="13" t="s">
        <v>58</v>
      </c>
      <c r="I3" s="13" t="s">
        <v>59</v>
      </c>
      <c r="J3" s="15" t="s">
        <v>60</v>
      </c>
      <c r="K3" s="33"/>
      <c r="L3" s="13" t="s">
        <v>58</v>
      </c>
      <c r="M3" s="13" t="s">
        <v>59</v>
      </c>
      <c r="N3" s="15" t="s">
        <v>60</v>
      </c>
      <c r="O3" s="33"/>
      <c r="P3" s="13" t="s">
        <v>58</v>
      </c>
      <c r="Q3" s="13" t="s">
        <v>59</v>
      </c>
      <c r="R3" s="15" t="s">
        <v>60</v>
      </c>
      <c r="S3" s="16"/>
      <c r="T3" s="35"/>
      <c r="U3" s="13" t="s">
        <v>58</v>
      </c>
      <c r="V3" s="13" t="s">
        <v>59</v>
      </c>
      <c r="W3" s="15" t="s">
        <v>60</v>
      </c>
    </row>
    <row r="4" spans="1:23" s="2" customFormat="1" ht="12.75" hidden="1" customHeight="1" x14ac:dyDescent="0.25">
      <c r="A4" s="3" t="str">
        <f>[1]Sheet2!A2</f>
        <v>AL</v>
      </c>
      <c r="B4" s="17" t="str">
        <f>[1]Sheet2!B2</f>
        <v>AL</v>
      </c>
      <c r="C4" s="18">
        <f>[1]Sheet2!C2</f>
        <v>0</v>
      </c>
      <c r="D4" s="19">
        <f>[1]Sheet2!D2</f>
        <v>0</v>
      </c>
      <c r="E4" s="19">
        <f>[1]Sheet2!E2</f>
        <v>0</v>
      </c>
      <c r="F4" s="20" t="str">
        <f t="shared" ref="F4:F61" si="0">IF(ISERROR(D4/E4),"",D4/E4)</f>
        <v/>
      </c>
      <c r="G4" s="29"/>
      <c r="H4" s="19">
        <f>[1]Sheet2!F2</f>
        <v>0</v>
      </c>
      <c r="I4" s="19">
        <f>[1]Sheet2!G2</f>
        <v>0</v>
      </c>
      <c r="J4" s="19" t="str">
        <f t="shared" ref="J4:J61" si="1">IF(ISERROR(H4/I4),"",H4/I4)</f>
        <v/>
      </c>
      <c r="K4" s="34"/>
      <c r="L4" s="19">
        <f t="shared" ref="L4:L12" si="2">D4+H4</f>
        <v>0</v>
      </c>
      <c r="M4" s="19">
        <f t="shared" ref="M4:M12" si="3">E4+I4</f>
        <v>0</v>
      </c>
      <c r="N4" s="19" t="e">
        <f t="shared" ref="N4:N12" si="4">L4/M4</f>
        <v>#DIV/0!</v>
      </c>
      <c r="O4" s="34"/>
      <c r="P4" s="19">
        <f>[1]Sheet2!H2</f>
        <v>0</v>
      </c>
      <c r="Q4" s="19">
        <f>[1]Sheet2!I2</f>
        <v>0</v>
      </c>
      <c r="R4" s="19" t="str">
        <f t="shared" ref="R4:R61" si="5">IF(ISERROR(P4/Q4),"",P4/Q4)</f>
        <v/>
      </c>
      <c r="S4" s="19"/>
      <c r="T4" s="34"/>
      <c r="U4" s="19">
        <f t="shared" ref="U4:U12" si="6">L4+P4</f>
        <v>0</v>
      </c>
      <c r="V4" s="19">
        <f t="shared" ref="V4:V12" si="7">M4+Q4</f>
        <v>0</v>
      </c>
      <c r="W4" s="19" t="str">
        <f t="shared" ref="W4" si="8">IF(ISERROR(U4/V4),"",U4/V4)</f>
        <v/>
      </c>
    </row>
    <row r="5" spans="1:23" ht="12.75" customHeight="1" x14ac:dyDescent="0.25">
      <c r="A5" s="3" t="str">
        <f>[1]Sheet2!A3</f>
        <v>AL</v>
      </c>
      <c r="B5" s="17" t="str">
        <f>[1]Sheet2!B3</f>
        <v>ART</v>
      </c>
      <c r="C5" s="18">
        <f>[1]Sheet2!C3</f>
        <v>3</v>
      </c>
      <c r="D5" s="19">
        <f>[1]Sheet2!D3</f>
        <v>0</v>
      </c>
      <c r="E5" s="19">
        <f>[1]Sheet2!E3</f>
        <v>0</v>
      </c>
      <c r="F5" s="20" t="str">
        <f t="shared" si="0"/>
        <v/>
      </c>
      <c r="G5" s="29"/>
      <c r="H5" s="19">
        <f>[1]Sheet2!F3</f>
        <v>5.2</v>
      </c>
      <c r="I5" s="19">
        <f>[1]Sheet2!G3</f>
        <v>0.23899999999999999</v>
      </c>
      <c r="J5" s="19">
        <f t="shared" si="1"/>
        <v>21.75732217573222</v>
      </c>
      <c r="K5" s="34"/>
      <c r="L5" s="19">
        <f t="shared" si="2"/>
        <v>5.2</v>
      </c>
      <c r="M5" s="19">
        <f t="shared" si="3"/>
        <v>0.23899999999999999</v>
      </c>
      <c r="N5" s="19">
        <f t="shared" si="4"/>
        <v>21.75732217573222</v>
      </c>
      <c r="O5" s="34"/>
      <c r="P5" s="19">
        <f>[1]Sheet2!H3</f>
        <v>8.3333000000000004E-2</v>
      </c>
      <c r="Q5" s="19">
        <f>[1]Sheet2!I3</f>
        <v>2.8000000000000001E-2</v>
      </c>
      <c r="R5" s="19">
        <f t="shared" si="5"/>
        <v>2.9761785714285716</v>
      </c>
      <c r="S5" s="19"/>
      <c r="T5" s="34"/>
      <c r="U5" s="19">
        <f t="shared" si="6"/>
        <v>5.2833329999999998</v>
      </c>
      <c r="V5" s="19">
        <f t="shared" si="7"/>
        <v>0.26700000000000002</v>
      </c>
      <c r="W5" s="19">
        <f t="shared" ref="W5:W17" si="9">U5/V5</f>
        <v>19.787764044943817</v>
      </c>
    </row>
    <row r="6" spans="1:23" ht="12.75" customHeight="1" x14ac:dyDescent="0.25">
      <c r="A6" s="3"/>
      <c r="B6" s="17" t="str">
        <f>[1]Sheet2!B4</f>
        <v>COMS</v>
      </c>
      <c r="C6" s="18">
        <f>[1]Sheet2!C4</f>
        <v>9</v>
      </c>
      <c r="D6" s="19">
        <f>[1]Sheet2!D4</f>
        <v>0</v>
      </c>
      <c r="E6" s="19">
        <f>[1]Sheet2!E4</f>
        <v>0</v>
      </c>
      <c r="F6" s="20" t="str">
        <f t="shared" si="0"/>
        <v/>
      </c>
      <c r="G6" s="29"/>
      <c r="H6" s="19">
        <f>[1]Sheet2!F4</f>
        <v>46.666666999999997</v>
      </c>
      <c r="I6" s="19">
        <f>[1]Sheet2!G4</f>
        <v>1.8879999999999999</v>
      </c>
      <c r="J6" s="19">
        <f t="shared" si="1"/>
        <v>24.717514300847458</v>
      </c>
      <c r="K6" s="34"/>
      <c r="L6" s="19">
        <f t="shared" si="2"/>
        <v>46.666666999999997</v>
      </c>
      <c r="M6" s="19">
        <f t="shared" si="3"/>
        <v>1.8879999999999999</v>
      </c>
      <c r="N6" s="19">
        <f t="shared" si="4"/>
        <v>24.717514300847458</v>
      </c>
      <c r="O6" s="34"/>
      <c r="P6" s="19">
        <f>[1]Sheet2!H4</f>
        <v>0</v>
      </c>
      <c r="Q6" s="19">
        <f>[1]Sheet2!I4</f>
        <v>0</v>
      </c>
      <c r="R6" s="19" t="str">
        <f t="shared" si="5"/>
        <v/>
      </c>
      <c r="S6" s="19"/>
      <c r="T6" s="34"/>
      <c r="U6" s="19">
        <f t="shared" si="6"/>
        <v>46.666666999999997</v>
      </c>
      <c r="V6" s="19">
        <f t="shared" si="7"/>
        <v>1.8879999999999999</v>
      </c>
      <c r="W6" s="19">
        <f t="shared" si="9"/>
        <v>24.717514300847458</v>
      </c>
    </row>
    <row r="7" spans="1:23" ht="12.75" customHeight="1" x14ac:dyDescent="0.25">
      <c r="A7" s="3"/>
      <c r="B7" s="17" t="str">
        <f>[1]Sheet2!B5</f>
        <v>ENGL</v>
      </c>
      <c r="C7" s="18">
        <f>[1]Sheet2!C5</f>
        <v>8</v>
      </c>
      <c r="D7" s="19">
        <f>[1]Sheet2!D5</f>
        <v>0</v>
      </c>
      <c r="E7" s="19">
        <f>[1]Sheet2!E5</f>
        <v>0</v>
      </c>
      <c r="F7" s="20" t="str">
        <f t="shared" si="0"/>
        <v/>
      </c>
      <c r="G7" s="29"/>
      <c r="H7" s="19">
        <f>[1]Sheet2!F5</f>
        <v>44.2</v>
      </c>
      <c r="I7" s="19">
        <f>[1]Sheet2!G5</f>
        <v>2.5339999999999998</v>
      </c>
      <c r="J7" s="19">
        <f t="shared" si="1"/>
        <v>17.442778216258883</v>
      </c>
      <c r="K7" s="34"/>
      <c r="L7" s="19">
        <f t="shared" si="2"/>
        <v>44.2</v>
      </c>
      <c r="M7" s="19">
        <f t="shared" si="3"/>
        <v>2.5339999999999998</v>
      </c>
      <c r="N7" s="19">
        <f t="shared" si="4"/>
        <v>17.442778216258883</v>
      </c>
      <c r="O7" s="34"/>
      <c r="P7" s="19">
        <f>[1]Sheet2!H5</f>
        <v>0</v>
      </c>
      <c r="Q7" s="19">
        <f>[1]Sheet2!I5</f>
        <v>0</v>
      </c>
      <c r="R7" s="19" t="str">
        <f t="shared" si="5"/>
        <v/>
      </c>
      <c r="S7" s="19"/>
      <c r="T7" s="34"/>
      <c r="U7" s="19">
        <f t="shared" si="6"/>
        <v>44.2</v>
      </c>
      <c r="V7" s="19">
        <f t="shared" si="7"/>
        <v>2.5339999999999998</v>
      </c>
      <c r="W7" s="19">
        <f t="shared" si="9"/>
        <v>17.442778216258883</v>
      </c>
    </row>
    <row r="8" spans="1:23" ht="12.75" customHeight="1" x14ac:dyDescent="0.25">
      <c r="A8" s="3"/>
      <c r="B8" s="17" t="str">
        <f>[1]Sheet2!B6</f>
        <v>LBS</v>
      </c>
      <c r="C8" s="18">
        <f>[1]Sheet2!C6</f>
        <v>2</v>
      </c>
      <c r="D8" s="19">
        <f>[1]Sheet2!D6</f>
        <v>0</v>
      </c>
      <c r="E8" s="19">
        <f>[1]Sheet2!E6</f>
        <v>0</v>
      </c>
      <c r="F8" s="20" t="str">
        <f t="shared" si="0"/>
        <v/>
      </c>
      <c r="G8" s="29"/>
      <c r="H8" s="19">
        <f>[1]Sheet2!F6</f>
        <v>8.5333330000000007</v>
      </c>
      <c r="I8" s="19">
        <f>[1]Sheet2!G6</f>
        <v>0.53300000000000003</v>
      </c>
      <c r="J8" s="19">
        <f t="shared" si="1"/>
        <v>16.010005628517824</v>
      </c>
      <c r="K8" s="34"/>
      <c r="L8" s="19">
        <f t="shared" si="2"/>
        <v>8.5333330000000007</v>
      </c>
      <c r="M8" s="19">
        <f t="shared" si="3"/>
        <v>0.53300000000000003</v>
      </c>
      <c r="N8" s="19">
        <f t="shared" si="4"/>
        <v>16.010005628517824</v>
      </c>
      <c r="O8" s="34"/>
      <c r="P8" s="19">
        <f>[1]Sheet2!H6</f>
        <v>0</v>
      </c>
      <c r="Q8" s="19">
        <f>[1]Sheet2!I6</f>
        <v>0</v>
      </c>
      <c r="R8" s="19" t="str">
        <f t="shared" si="5"/>
        <v/>
      </c>
      <c r="S8" s="19"/>
      <c r="T8" s="34"/>
      <c r="U8" s="19">
        <f t="shared" si="6"/>
        <v>8.5333330000000007</v>
      </c>
      <c r="V8" s="19">
        <f t="shared" si="7"/>
        <v>0.53300000000000003</v>
      </c>
      <c r="W8" s="19">
        <f t="shared" si="9"/>
        <v>16.010005628517824</v>
      </c>
    </row>
    <row r="9" spans="1:23" ht="12.75" customHeight="1" x14ac:dyDescent="0.25">
      <c r="A9" s="3"/>
      <c r="B9" s="17" t="str">
        <f>[1]Sheet2!B7</f>
        <v>MLL</v>
      </c>
      <c r="C9" s="18">
        <f>[1]Sheet2!C7</f>
        <v>1</v>
      </c>
      <c r="D9" s="19">
        <f>[1]Sheet2!D7</f>
        <v>0</v>
      </c>
      <c r="E9" s="19">
        <f>[1]Sheet2!E7</f>
        <v>0</v>
      </c>
      <c r="F9" s="20" t="str">
        <f t="shared" si="0"/>
        <v/>
      </c>
      <c r="G9" s="29"/>
      <c r="H9" s="19">
        <f>[1]Sheet2!F7</f>
        <v>2.1333329999999999</v>
      </c>
      <c r="I9" s="19">
        <f>[1]Sheet2!G7</f>
        <v>0.26700000000000002</v>
      </c>
      <c r="J9" s="19">
        <f t="shared" si="1"/>
        <v>7.9900112359550555</v>
      </c>
      <c r="K9" s="34"/>
      <c r="L9" s="19">
        <f t="shared" si="2"/>
        <v>2.1333329999999999</v>
      </c>
      <c r="M9" s="19">
        <f t="shared" si="3"/>
        <v>0.26700000000000002</v>
      </c>
      <c r="N9" s="19">
        <f t="shared" si="4"/>
        <v>7.9900112359550555</v>
      </c>
      <c r="O9" s="34"/>
      <c r="P9" s="19">
        <f>[1]Sheet2!H7</f>
        <v>0</v>
      </c>
      <c r="Q9" s="19">
        <f>[1]Sheet2!I7</f>
        <v>0</v>
      </c>
      <c r="R9" s="19" t="str">
        <f t="shared" si="5"/>
        <v/>
      </c>
      <c r="S9" s="19"/>
      <c r="T9" s="34"/>
      <c r="U9" s="19">
        <f t="shared" si="6"/>
        <v>2.1333329999999999</v>
      </c>
      <c r="V9" s="19">
        <f t="shared" si="7"/>
        <v>0.26700000000000002</v>
      </c>
      <c r="W9" s="19">
        <f t="shared" si="9"/>
        <v>7.9900112359550555</v>
      </c>
    </row>
    <row r="10" spans="1:23" ht="12.75" customHeight="1" x14ac:dyDescent="0.25">
      <c r="A10" s="3"/>
      <c r="B10" s="17" t="str">
        <f>[1]Sheet2!B8</f>
        <v>MTD</v>
      </c>
      <c r="C10" s="18">
        <f>[1]Sheet2!C8</f>
        <v>12</v>
      </c>
      <c r="D10" s="19">
        <f>[1]Sheet2!D8</f>
        <v>1.1333329999999999</v>
      </c>
      <c r="E10" s="19">
        <f>[1]Sheet2!E8</f>
        <v>0.27500000000000002</v>
      </c>
      <c r="F10" s="20">
        <f t="shared" si="0"/>
        <v>4.1212109090909088</v>
      </c>
      <c r="G10" s="29"/>
      <c r="H10" s="19">
        <f>[1]Sheet2!F8</f>
        <v>15.416667</v>
      </c>
      <c r="I10" s="19">
        <f>[1]Sheet2!G8</f>
        <v>1.855</v>
      </c>
      <c r="J10" s="19">
        <f t="shared" si="1"/>
        <v>8.3108716981132087</v>
      </c>
      <c r="K10" s="34"/>
      <c r="L10" s="19">
        <f t="shared" si="2"/>
        <v>16.55</v>
      </c>
      <c r="M10" s="19">
        <f t="shared" si="3"/>
        <v>2.13</v>
      </c>
      <c r="N10" s="19">
        <f t="shared" si="4"/>
        <v>7.7699530516431929</v>
      </c>
      <c r="O10" s="34"/>
      <c r="P10" s="19">
        <f>[1]Sheet2!H8</f>
        <v>0.33333299999999999</v>
      </c>
      <c r="Q10" s="19">
        <f>[1]Sheet2!I8</f>
        <v>0.14000000000000001</v>
      </c>
      <c r="R10" s="19">
        <f t="shared" si="5"/>
        <v>2.3809499999999999</v>
      </c>
      <c r="S10" s="19"/>
      <c r="T10" s="34"/>
      <c r="U10" s="19">
        <f t="shared" si="6"/>
        <v>16.883333</v>
      </c>
      <c r="V10" s="19">
        <f t="shared" si="7"/>
        <v>2.27</v>
      </c>
      <c r="W10" s="19">
        <f t="shared" si="9"/>
        <v>7.4375916299559472</v>
      </c>
    </row>
    <row r="11" spans="1:23" ht="12.75" customHeight="1" x14ac:dyDescent="0.25">
      <c r="A11" s="3"/>
      <c r="B11" s="17" t="str">
        <f>[1]Sheet2!B9</f>
        <v>PHIL</v>
      </c>
      <c r="C11" s="18">
        <f>[1]Sheet2!C9</f>
        <v>5</v>
      </c>
      <c r="D11" s="19">
        <f>[1]Sheet2!D9</f>
        <v>0</v>
      </c>
      <c r="E11" s="19">
        <f>[1]Sheet2!E9</f>
        <v>0</v>
      </c>
      <c r="F11" s="20" t="str">
        <f t="shared" si="0"/>
        <v/>
      </c>
      <c r="G11" s="29"/>
      <c r="H11" s="19">
        <f>[1]Sheet2!F9</f>
        <v>38.200000000000003</v>
      </c>
      <c r="I11" s="19">
        <f>[1]Sheet2!G9</f>
        <v>1.0640000000000001</v>
      </c>
      <c r="J11" s="19">
        <f t="shared" si="1"/>
        <v>35.902255639097746</v>
      </c>
      <c r="K11" s="34"/>
      <c r="L11" s="19">
        <f t="shared" si="2"/>
        <v>38.200000000000003</v>
      </c>
      <c r="M11" s="19">
        <f t="shared" si="3"/>
        <v>1.0640000000000001</v>
      </c>
      <c r="N11" s="19">
        <f t="shared" si="4"/>
        <v>35.902255639097746</v>
      </c>
      <c r="O11" s="34"/>
      <c r="P11" s="19">
        <f>[1]Sheet2!H9</f>
        <v>0</v>
      </c>
      <c r="Q11" s="19">
        <f>[1]Sheet2!I9</f>
        <v>0</v>
      </c>
      <c r="R11" s="19" t="str">
        <f t="shared" si="5"/>
        <v/>
      </c>
      <c r="S11" s="19"/>
      <c r="T11" s="34"/>
      <c r="U11" s="19">
        <f t="shared" si="6"/>
        <v>38.200000000000003</v>
      </c>
      <c r="V11" s="19">
        <f t="shared" si="7"/>
        <v>1.0640000000000001</v>
      </c>
      <c r="W11" s="19">
        <f t="shared" si="9"/>
        <v>35.902255639097746</v>
      </c>
    </row>
    <row r="12" spans="1:23" ht="12.75" customHeight="1" x14ac:dyDescent="0.25">
      <c r="A12" s="3"/>
      <c r="B12" s="60" t="str">
        <f>[1]Sheet2!B10</f>
        <v>TVF</v>
      </c>
      <c r="C12" s="61">
        <f>[1]Sheet2!C10</f>
        <v>9</v>
      </c>
      <c r="D12" s="70">
        <f>[1]Sheet2!D10</f>
        <v>0</v>
      </c>
      <c r="E12" s="70">
        <f>[1]Sheet2!E10</f>
        <v>0</v>
      </c>
      <c r="F12" s="65" t="str">
        <f t="shared" si="0"/>
        <v/>
      </c>
      <c r="G12" s="29"/>
      <c r="H12" s="70">
        <f>[1]Sheet2!F10</f>
        <v>53.533332999999999</v>
      </c>
      <c r="I12" s="70">
        <f>[1]Sheet2!G10</f>
        <v>1.107</v>
      </c>
      <c r="J12" s="70">
        <f t="shared" si="1"/>
        <v>48.35892773261066</v>
      </c>
      <c r="K12" s="34"/>
      <c r="L12" s="70">
        <f t="shared" si="2"/>
        <v>53.533332999999999</v>
      </c>
      <c r="M12" s="70">
        <f t="shared" si="3"/>
        <v>1.107</v>
      </c>
      <c r="N12" s="70">
        <f t="shared" si="4"/>
        <v>48.35892773261066</v>
      </c>
      <c r="O12" s="34"/>
      <c r="P12" s="70">
        <f>[1]Sheet2!H10</f>
        <v>0</v>
      </c>
      <c r="Q12" s="70">
        <f>[1]Sheet2!I10</f>
        <v>0</v>
      </c>
      <c r="R12" s="70" t="str">
        <f t="shared" si="5"/>
        <v/>
      </c>
      <c r="S12" s="19"/>
      <c r="T12" s="34"/>
      <c r="U12" s="70">
        <f t="shared" si="6"/>
        <v>53.533332999999999</v>
      </c>
      <c r="V12" s="70">
        <f t="shared" si="7"/>
        <v>1.107</v>
      </c>
      <c r="W12" s="70">
        <f t="shared" si="9"/>
        <v>48.35892773261066</v>
      </c>
    </row>
    <row r="13" spans="1:23" ht="12.75" customHeight="1" x14ac:dyDescent="0.25">
      <c r="A13" s="3"/>
      <c r="B13" s="66" t="s">
        <v>51</v>
      </c>
      <c r="C13" s="66">
        <f>SUM(C2:C11)</f>
        <v>40</v>
      </c>
      <c r="D13" s="73">
        <f>SUM(D5:D12)</f>
        <v>1.1333329999999999</v>
      </c>
      <c r="E13" s="73">
        <f>SUM(E5:E12)</f>
        <v>0.27500000000000002</v>
      </c>
      <c r="F13" s="67">
        <f t="shared" si="0"/>
        <v>4.1212109090909088</v>
      </c>
      <c r="G13" s="30"/>
      <c r="H13" s="73">
        <f t="shared" ref="H13:I13" si="10">SUM(H5:H12)</f>
        <v>213.88333299999999</v>
      </c>
      <c r="I13" s="73">
        <f t="shared" si="10"/>
        <v>9.4870000000000001</v>
      </c>
      <c r="J13" s="73">
        <f t="shared" si="1"/>
        <v>22.544885949193631</v>
      </c>
      <c r="K13" s="35"/>
      <c r="L13" s="73">
        <f t="shared" ref="L13:M13" si="11">SUM(L5:L12)</f>
        <v>215.01666599999999</v>
      </c>
      <c r="M13" s="73">
        <f t="shared" si="11"/>
        <v>9.7620000000000005</v>
      </c>
      <c r="N13" s="73">
        <f>L13/M13</f>
        <v>22.025882606023355</v>
      </c>
      <c r="O13" s="35"/>
      <c r="P13" s="73">
        <f t="shared" ref="P13:Q13" si="12">SUM(P5:P12)</f>
        <v>0.41666599999999998</v>
      </c>
      <c r="Q13" s="73">
        <f t="shared" si="12"/>
        <v>0.16800000000000001</v>
      </c>
      <c r="R13" s="73">
        <f t="shared" si="5"/>
        <v>2.4801547619047617</v>
      </c>
      <c r="S13" s="21"/>
      <c r="T13" s="35"/>
      <c r="U13" s="73">
        <f t="shared" ref="U13:V13" si="13">SUM(U5:U12)</f>
        <v>215.43333199999998</v>
      </c>
      <c r="V13" s="73">
        <f t="shared" si="13"/>
        <v>9.93</v>
      </c>
      <c r="W13" s="73">
        <f>U13/V13</f>
        <v>21.69519959718026</v>
      </c>
    </row>
    <row r="14" spans="1:23" ht="5.0999999999999996" customHeight="1" x14ac:dyDescent="0.25">
      <c r="A14" s="3"/>
      <c r="B14" s="3"/>
      <c r="C14" s="4"/>
      <c r="D14" s="9"/>
      <c r="E14" s="9"/>
      <c r="F14" s="5"/>
      <c r="G14" s="31"/>
      <c r="H14" s="9"/>
      <c r="I14" s="9"/>
      <c r="J14" s="9"/>
      <c r="K14" s="36"/>
      <c r="L14" s="9"/>
      <c r="M14" s="9"/>
      <c r="N14" s="9"/>
      <c r="O14" s="36"/>
      <c r="P14" s="9"/>
      <c r="Q14" s="9"/>
      <c r="R14" s="9"/>
      <c r="S14" s="9"/>
      <c r="T14" s="36"/>
      <c r="U14" s="9"/>
      <c r="V14" s="9"/>
      <c r="W14" s="9"/>
    </row>
    <row r="15" spans="1:23" ht="12.75" customHeight="1" x14ac:dyDescent="0.25">
      <c r="A15" s="3" t="str">
        <f>[1]Sheet2!A11</f>
        <v>BE</v>
      </c>
      <c r="B15" s="12" t="str">
        <f>[1]Sheet2!B11</f>
        <v>ACCT</v>
      </c>
      <c r="C15" s="22">
        <f>[1]Sheet2!C11</f>
        <v>3</v>
      </c>
      <c r="D15" s="23">
        <f>[1]Sheet2!D11</f>
        <v>0</v>
      </c>
      <c r="E15" s="23">
        <f>[1]Sheet2!E11</f>
        <v>0</v>
      </c>
      <c r="F15" s="24" t="str">
        <f t="shared" ref="F15" si="14">IF(ISERROR(D15/E15),"",D15/E15)</f>
        <v/>
      </c>
      <c r="G15" s="29"/>
      <c r="H15" s="23">
        <f>[1]Sheet2!F11</f>
        <v>0</v>
      </c>
      <c r="I15" s="23">
        <f>[1]Sheet2!G11</f>
        <v>0</v>
      </c>
      <c r="J15" s="23" t="str">
        <f t="shared" ref="J15" si="15">IF(ISERROR(H15/I15),"",H15/I15)</f>
        <v/>
      </c>
      <c r="K15" s="34"/>
      <c r="L15" s="23">
        <f t="shared" ref="L15:M22" si="16">D15+H15</f>
        <v>0</v>
      </c>
      <c r="M15" s="23">
        <f t="shared" si="16"/>
        <v>0</v>
      </c>
      <c r="N15" s="23" t="str">
        <f t="shared" ref="N15:N20" si="17">IF(ISERROR(L15/M15),"",L15/M15)</f>
        <v/>
      </c>
      <c r="O15" s="34"/>
      <c r="P15" s="23">
        <f>[1]Sheet2!H11</f>
        <v>7.3333329999999997</v>
      </c>
      <c r="Q15" s="23">
        <f>[1]Sheet2!I11</f>
        <v>0.80100000000000005</v>
      </c>
      <c r="R15" s="23">
        <f t="shared" ref="R15" si="18">IF(ISERROR(P15/Q15),"",P15/Q15)</f>
        <v>9.1552222222222213</v>
      </c>
      <c r="S15" s="23"/>
      <c r="T15" s="34"/>
      <c r="U15" s="23">
        <f t="shared" ref="U15:V22" si="19">L15+P15</f>
        <v>7.3333329999999997</v>
      </c>
      <c r="V15" s="23">
        <f t="shared" si="19"/>
        <v>0.80100000000000005</v>
      </c>
      <c r="W15" s="23">
        <f t="shared" ref="W15" si="20">U15/V15</f>
        <v>9.1552222222222213</v>
      </c>
    </row>
    <row r="16" spans="1:23" ht="12.75" customHeight="1" x14ac:dyDescent="0.25">
      <c r="A16" s="3"/>
      <c r="B16" s="17" t="str">
        <f>[1]Sheet2!B12</f>
        <v>BE</v>
      </c>
      <c r="C16" s="18">
        <f>[1]Sheet2!C12</f>
        <v>5</v>
      </c>
      <c r="D16" s="19">
        <f>[1]Sheet2!D12</f>
        <v>0</v>
      </c>
      <c r="E16" s="19">
        <f>[1]Sheet2!E12</f>
        <v>0</v>
      </c>
      <c r="F16" s="20" t="str">
        <f t="shared" si="0"/>
        <v/>
      </c>
      <c r="G16" s="29"/>
      <c r="H16" s="19">
        <f>[1]Sheet2!F12</f>
        <v>0</v>
      </c>
      <c r="I16" s="19">
        <f>[1]Sheet2!G12</f>
        <v>0</v>
      </c>
      <c r="J16" s="19" t="str">
        <f t="shared" si="1"/>
        <v/>
      </c>
      <c r="K16" s="34"/>
      <c r="L16" s="19">
        <f t="shared" si="16"/>
        <v>0</v>
      </c>
      <c r="M16" s="19">
        <f t="shared" si="16"/>
        <v>0</v>
      </c>
      <c r="N16" s="19" t="str">
        <f t="shared" si="17"/>
        <v/>
      </c>
      <c r="O16" s="34"/>
      <c r="P16" s="19">
        <f>[1]Sheet2!H12</f>
        <v>9.25</v>
      </c>
      <c r="Q16" s="19">
        <f>[1]Sheet2!I12</f>
        <v>1.0669999999999999</v>
      </c>
      <c r="R16" s="19">
        <f t="shared" si="5"/>
        <v>8.6691658856607319</v>
      </c>
      <c r="S16" s="19"/>
      <c r="T16" s="34"/>
      <c r="U16" s="19">
        <f t="shared" si="19"/>
        <v>9.25</v>
      </c>
      <c r="V16" s="19">
        <f t="shared" si="19"/>
        <v>1.0669999999999999</v>
      </c>
      <c r="W16" s="19">
        <f t="shared" si="9"/>
        <v>8.6691658856607319</v>
      </c>
    </row>
    <row r="17" spans="1:23" ht="12.75" customHeight="1" x14ac:dyDescent="0.25">
      <c r="A17" s="3"/>
      <c r="B17" s="17" t="str">
        <f>[1]Sheet2!B13</f>
        <v>CIS</v>
      </c>
      <c r="C17" s="18">
        <f>[1]Sheet2!C13</f>
        <v>6</v>
      </c>
      <c r="D17" s="19">
        <f>[1]Sheet2!D13</f>
        <v>0</v>
      </c>
      <c r="E17" s="19">
        <f>[1]Sheet2!E13</f>
        <v>0</v>
      </c>
      <c r="F17" s="20" t="str">
        <f t="shared" si="0"/>
        <v/>
      </c>
      <c r="G17" s="29"/>
      <c r="H17" s="19">
        <f>[1]Sheet2!F13</f>
        <v>0.13333300000000001</v>
      </c>
      <c r="I17" s="19">
        <f>[1]Sheet2!G13</f>
        <v>0</v>
      </c>
      <c r="J17" s="19" t="str">
        <f t="shared" si="1"/>
        <v/>
      </c>
      <c r="K17" s="34"/>
      <c r="L17" s="19">
        <f t="shared" si="16"/>
        <v>0.13333300000000001</v>
      </c>
      <c r="M17" s="19">
        <f t="shared" si="16"/>
        <v>0</v>
      </c>
      <c r="N17" s="19" t="str">
        <f t="shared" si="17"/>
        <v/>
      </c>
      <c r="O17" s="34"/>
      <c r="P17" s="19">
        <f>[1]Sheet2!H13</f>
        <v>15.25</v>
      </c>
      <c r="Q17" s="19">
        <f>[1]Sheet2!I13</f>
        <v>1.0680000000000001</v>
      </c>
      <c r="R17" s="19">
        <f t="shared" si="5"/>
        <v>14.279026217228463</v>
      </c>
      <c r="S17" s="19"/>
      <c r="T17" s="34"/>
      <c r="U17" s="19">
        <f t="shared" si="19"/>
        <v>15.383333</v>
      </c>
      <c r="V17" s="19">
        <f t="shared" si="19"/>
        <v>1.0680000000000001</v>
      </c>
      <c r="W17" s="19">
        <f t="shared" si="9"/>
        <v>14.403869850187265</v>
      </c>
    </row>
    <row r="18" spans="1:23" ht="12.75" hidden="1" customHeight="1" x14ac:dyDescent="0.25">
      <c r="A18" s="3"/>
      <c r="B18" s="17" t="str">
        <f>[1]Sheet2!B14</f>
        <v>ECON</v>
      </c>
      <c r="C18" s="18">
        <f>[1]Sheet2!C14</f>
        <v>1</v>
      </c>
      <c r="D18" s="19">
        <f>[1]Sheet2!D14</f>
        <v>0</v>
      </c>
      <c r="E18" s="19">
        <f>[1]Sheet2!E14</f>
        <v>0</v>
      </c>
      <c r="F18" s="20" t="str">
        <f t="shared" si="0"/>
        <v/>
      </c>
      <c r="G18" s="29"/>
      <c r="H18" s="19">
        <f>[1]Sheet2!F14</f>
        <v>6.6667000000000004E-2</v>
      </c>
      <c r="I18" s="19">
        <f>[1]Sheet2!G14</f>
        <v>0</v>
      </c>
      <c r="J18" s="19" t="str">
        <f t="shared" si="1"/>
        <v/>
      </c>
      <c r="K18" s="34"/>
      <c r="L18" s="19">
        <f t="shared" si="16"/>
        <v>6.6667000000000004E-2</v>
      </c>
      <c r="M18" s="19">
        <f t="shared" si="16"/>
        <v>0</v>
      </c>
      <c r="N18" s="19" t="str">
        <f t="shared" si="17"/>
        <v/>
      </c>
      <c r="O18" s="34"/>
      <c r="P18" s="19">
        <f>[1]Sheet2!H14</f>
        <v>0</v>
      </c>
      <c r="Q18" s="19">
        <f>[1]Sheet2!I14</f>
        <v>0</v>
      </c>
      <c r="R18" s="19" t="str">
        <f t="shared" si="5"/>
        <v/>
      </c>
      <c r="S18" s="19"/>
      <c r="T18" s="34"/>
      <c r="U18" s="19">
        <f t="shared" si="19"/>
        <v>6.6667000000000004E-2</v>
      </c>
      <c r="V18" s="19">
        <f t="shared" si="19"/>
        <v>0</v>
      </c>
      <c r="W18" s="19" t="str">
        <f t="shared" ref="W18:W19" si="21">IF(ISERROR(U18/V18),"",U18/V18)</f>
        <v/>
      </c>
    </row>
    <row r="19" spans="1:23" ht="12.75" hidden="1" customHeight="1" x14ac:dyDescent="0.25">
      <c r="A19" s="3"/>
      <c r="B19" s="17" t="str">
        <f>[1]Sheet2!B15</f>
        <v>FIN</v>
      </c>
      <c r="C19" s="18">
        <f>[1]Sheet2!C15</f>
        <v>0</v>
      </c>
      <c r="D19" s="19">
        <f>[1]Sheet2!D15</f>
        <v>0</v>
      </c>
      <c r="E19" s="19">
        <f>[1]Sheet2!E15</f>
        <v>0</v>
      </c>
      <c r="F19" s="20" t="str">
        <f t="shared" si="0"/>
        <v/>
      </c>
      <c r="G19" s="29"/>
      <c r="H19" s="19">
        <f>[1]Sheet2!F15</f>
        <v>0</v>
      </c>
      <c r="I19" s="19">
        <f>[1]Sheet2!G15</f>
        <v>0</v>
      </c>
      <c r="J19" s="19" t="str">
        <f t="shared" si="1"/>
        <v/>
      </c>
      <c r="K19" s="34"/>
      <c r="L19" s="19">
        <f t="shared" si="16"/>
        <v>0</v>
      </c>
      <c r="M19" s="19">
        <f t="shared" si="16"/>
        <v>0</v>
      </c>
      <c r="N19" s="19" t="str">
        <f t="shared" si="17"/>
        <v/>
      </c>
      <c r="O19" s="34"/>
      <c r="P19" s="19">
        <f>[1]Sheet2!H15</f>
        <v>0</v>
      </c>
      <c r="Q19" s="19">
        <f>[1]Sheet2!I15</f>
        <v>0</v>
      </c>
      <c r="R19" s="19" t="str">
        <f t="shared" si="5"/>
        <v/>
      </c>
      <c r="S19" s="19"/>
      <c r="T19" s="34"/>
      <c r="U19" s="19">
        <f t="shared" si="19"/>
        <v>0</v>
      </c>
      <c r="V19" s="19">
        <f t="shared" si="19"/>
        <v>0</v>
      </c>
      <c r="W19" s="19" t="str">
        <f t="shared" si="21"/>
        <v/>
      </c>
    </row>
    <row r="20" spans="1:23" ht="12.75" customHeight="1" x14ac:dyDescent="0.25">
      <c r="A20" s="3"/>
      <c r="B20" s="17" t="str">
        <f>[1]Sheet2!B16</f>
        <v>MGMT</v>
      </c>
      <c r="C20" s="18">
        <f>[1]Sheet2!C16</f>
        <v>2</v>
      </c>
      <c r="D20" s="19">
        <f>[1]Sheet2!D16</f>
        <v>0</v>
      </c>
      <c r="E20" s="19">
        <f>[1]Sheet2!E16</f>
        <v>0</v>
      </c>
      <c r="F20" s="20" t="str">
        <f t="shared" si="0"/>
        <v/>
      </c>
      <c r="G20" s="29"/>
      <c r="H20" s="19">
        <f>[1]Sheet2!F16</f>
        <v>0</v>
      </c>
      <c r="I20" s="19">
        <f>[1]Sheet2!G16</f>
        <v>0</v>
      </c>
      <c r="J20" s="19" t="str">
        <f t="shared" si="1"/>
        <v/>
      </c>
      <c r="K20" s="34"/>
      <c r="L20" s="19">
        <f t="shared" si="16"/>
        <v>0</v>
      </c>
      <c r="M20" s="19">
        <f t="shared" si="16"/>
        <v>0</v>
      </c>
      <c r="N20" s="19" t="str">
        <f t="shared" si="17"/>
        <v/>
      </c>
      <c r="O20" s="34"/>
      <c r="P20" s="19">
        <f>[1]Sheet2!H16</f>
        <v>9.3333329999999997</v>
      </c>
      <c r="Q20" s="19">
        <f>[1]Sheet2!I16</f>
        <v>0.53400000000000003</v>
      </c>
      <c r="R20" s="19">
        <f t="shared" si="5"/>
        <v>17.478151685393257</v>
      </c>
      <c r="S20" s="19"/>
      <c r="T20" s="34"/>
      <c r="U20" s="19">
        <f t="shared" si="19"/>
        <v>9.3333329999999997</v>
      </c>
      <c r="V20" s="19">
        <f t="shared" si="19"/>
        <v>0.53400000000000003</v>
      </c>
      <c r="W20" s="19">
        <f t="shared" ref="W20:W21" si="22">U20/V20</f>
        <v>17.478151685393257</v>
      </c>
    </row>
    <row r="21" spans="1:23" ht="12.75" customHeight="1" x14ac:dyDescent="0.25">
      <c r="A21" s="3"/>
      <c r="B21" s="60" t="str">
        <f>[1]Sheet2!B17</f>
        <v>MKT</v>
      </c>
      <c r="C21" s="61">
        <f>[1]Sheet2!C17</f>
        <v>2</v>
      </c>
      <c r="D21" s="70">
        <f>[1]Sheet2!D17</f>
        <v>0</v>
      </c>
      <c r="E21" s="70">
        <f>[1]Sheet2!E17</f>
        <v>0</v>
      </c>
      <c r="F21" s="65" t="str">
        <f>IF(ISERROR(D21/E21),"",D21/E21)</f>
        <v/>
      </c>
      <c r="G21" s="29"/>
      <c r="H21" s="70">
        <f>[1]Sheet2!F17</f>
        <v>6.6667000000000004E-2</v>
      </c>
      <c r="I21" s="70">
        <f>[1]Sheet2!G17</f>
        <v>1.9E-2</v>
      </c>
      <c r="J21" s="70">
        <f>IF(ISERROR(H21/I21),"",H21/I21)</f>
        <v>3.5087894736842107</v>
      </c>
      <c r="K21" s="34"/>
      <c r="L21" s="70">
        <f t="shared" si="16"/>
        <v>6.6667000000000004E-2</v>
      </c>
      <c r="M21" s="70">
        <f t="shared" si="16"/>
        <v>1.9E-2</v>
      </c>
      <c r="N21" s="70">
        <f t="shared" ref="N21" si="23">L21/M21</f>
        <v>3.5087894736842107</v>
      </c>
      <c r="O21" s="34"/>
      <c r="P21" s="70">
        <f>[1]Sheet2!H17</f>
        <v>2.6666669999999999</v>
      </c>
      <c r="Q21" s="70">
        <f>[1]Sheet2!I17</f>
        <v>0.248</v>
      </c>
      <c r="R21" s="70">
        <f>IF(ISERROR(P21/Q21),"",P21/Q21)</f>
        <v>10.752689516129031</v>
      </c>
      <c r="S21" s="19"/>
      <c r="T21" s="34"/>
      <c r="U21" s="70">
        <f t="shared" si="19"/>
        <v>2.7333339999999997</v>
      </c>
      <c r="V21" s="70">
        <f t="shared" si="19"/>
        <v>0.26700000000000002</v>
      </c>
      <c r="W21" s="70">
        <f t="shared" si="22"/>
        <v>10.237205992509361</v>
      </c>
    </row>
    <row r="22" spans="1:23" ht="12.75" customHeight="1" x14ac:dyDescent="0.25">
      <c r="A22" s="3"/>
      <c r="B22" s="66" t="s">
        <v>51</v>
      </c>
      <c r="C22" s="66">
        <f>SUM(C12:C20)</f>
        <v>66</v>
      </c>
      <c r="D22" s="73">
        <f>SUM(D15:D21)</f>
        <v>0</v>
      </c>
      <c r="E22" s="73">
        <f>SUM(E15:E21)</f>
        <v>0</v>
      </c>
      <c r="F22" s="67" t="str">
        <f t="shared" si="0"/>
        <v/>
      </c>
      <c r="G22" s="30"/>
      <c r="H22" s="73">
        <f>SUM(H15:H21)</f>
        <v>0.26666699999999999</v>
      </c>
      <c r="I22" s="73">
        <f>SUM(I15:I21)</f>
        <v>1.9E-2</v>
      </c>
      <c r="J22" s="73">
        <f t="shared" si="1"/>
        <v>14.035105263157895</v>
      </c>
      <c r="K22" s="35"/>
      <c r="L22" s="73">
        <f t="shared" si="16"/>
        <v>0.26666699999999999</v>
      </c>
      <c r="M22" s="73">
        <f t="shared" si="16"/>
        <v>1.9E-2</v>
      </c>
      <c r="N22" s="73">
        <f>L22/M22</f>
        <v>14.035105263157895</v>
      </c>
      <c r="O22" s="35"/>
      <c r="P22" s="73">
        <f>SUM(P15:P21)</f>
        <v>43.833332999999996</v>
      </c>
      <c r="Q22" s="73">
        <f>SUM(Q15:Q21)</f>
        <v>3.718</v>
      </c>
      <c r="R22" s="73">
        <f t="shared" si="5"/>
        <v>11.789492469069391</v>
      </c>
      <c r="S22" s="21"/>
      <c r="T22" s="35"/>
      <c r="U22" s="73">
        <f t="shared" si="19"/>
        <v>44.099999999999994</v>
      </c>
      <c r="V22" s="73">
        <f t="shared" si="19"/>
        <v>3.7370000000000001</v>
      </c>
      <c r="W22" s="73">
        <f>U22/V22</f>
        <v>11.8009098207118</v>
      </c>
    </row>
    <row r="23" spans="1:23" ht="5.0999999999999996" customHeight="1" x14ac:dyDescent="0.25">
      <c r="A23" s="4"/>
      <c r="B23" s="4"/>
      <c r="C23" s="4"/>
      <c r="D23" s="9"/>
      <c r="E23" s="9"/>
      <c r="F23" s="4" t="str">
        <f t="shared" si="0"/>
        <v/>
      </c>
      <c r="G23" s="32"/>
      <c r="H23" s="9"/>
      <c r="I23" s="9"/>
      <c r="J23" s="9" t="str">
        <f t="shared" si="1"/>
        <v/>
      </c>
      <c r="K23" s="36"/>
      <c r="L23" s="9"/>
      <c r="M23" s="9"/>
      <c r="N23" s="9"/>
      <c r="O23" s="36"/>
      <c r="P23" s="9"/>
      <c r="Q23" s="9"/>
      <c r="R23" s="9" t="str">
        <f t="shared" si="5"/>
        <v/>
      </c>
      <c r="S23" s="9"/>
      <c r="T23" s="36"/>
      <c r="U23" s="9"/>
      <c r="V23" s="9"/>
      <c r="W23" s="9"/>
    </row>
    <row r="24" spans="1:23" ht="12.75" customHeight="1" x14ac:dyDescent="0.25">
      <c r="A24" s="3" t="str">
        <f>[1]Sheet2!A18</f>
        <v>CCOE</v>
      </c>
      <c r="B24" s="12" t="str">
        <f>[1]Sheet2!B18</f>
        <v>AASE</v>
      </c>
      <c r="C24" s="22">
        <f>[1]Sheet2!C18</f>
        <v>25</v>
      </c>
      <c r="D24" s="23">
        <f>[1]Sheet2!D18</f>
        <v>0</v>
      </c>
      <c r="E24" s="23">
        <f>[1]Sheet2!E18</f>
        <v>0</v>
      </c>
      <c r="F24" s="24" t="str">
        <f t="shared" si="0"/>
        <v/>
      </c>
      <c r="G24" s="29"/>
      <c r="H24" s="23">
        <f>[1]Sheet2!F18</f>
        <v>18.066666999999999</v>
      </c>
      <c r="I24" s="23">
        <f>[1]Sheet2!G18</f>
        <v>1.196</v>
      </c>
      <c r="J24" s="23">
        <f t="shared" si="1"/>
        <v>15.105908862876253</v>
      </c>
      <c r="K24" s="34"/>
      <c r="L24" s="23">
        <f t="shared" ref="L24:M27" si="24">D24+H24</f>
        <v>18.066666999999999</v>
      </c>
      <c r="M24" s="23">
        <f t="shared" si="24"/>
        <v>1.196</v>
      </c>
      <c r="N24" s="23">
        <f t="shared" ref="N24:N30" si="25">L24/M24</f>
        <v>15.105908862876253</v>
      </c>
      <c r="O24" s="34"/>
      <c r="P24" s="23">
        <f>[1]Sheet2!H18</f>
        <v>48.708333000000003</v>
      </c>
      <c r="Q24" s="23">
        <f>[1]Sheet2!I18</f>
        <v>4.2480000000000002</v>
      </c>
      <c r="R24" s="23">
        <f t="shared" si="5"/>
        <v>11.466180084745762</v>
      </c>
      <c r="S24" s="23"/>
      <c r="T24" s="34"/>
      <c r="U24" s="23">
        <f t="shared" ref="U24:V27" si="26">L24+P24</f>
        <v>66.775000000000006</v>
      </c>
      <c r="V24" s="23">
        <f t="shared" si="26"/>
        <v>5.444</v>
      </c>
      <c r="W24" s="23">
        <f t="shared" ref="W24:W30" si="27">U24/V24</f>
        <v>12.265797207935343</v>
      </c>
    </row>
    <row r="25" spans="1:23" ht="12.75" customHeight="1" x14ac:dyDescent="0.25">
      <c r="A25" s="3"/>
      <c r="B25" s="17" t="str">
        <f>[1]Sheet2!B19</f>
        <v>EDCI</v>
      </c>
      <c r="C25" s="18">
        <f>[1]Sheet2!C19</f>
        <v>17</v>
      </c>
      <c r="D25" s="19">
        <f>[1]Sheet2!D19</f>
        <v>0</v>
      </c>
      <c r="E25" s="19">
        <f>[1]Sheet2!E19</f>
        <v>0</v>
      </c>
      <c r="F25" s="20" t="str">
        <f t="shared" si="0"/>
        <v/>
      </c>
      <c r="G25" s="29"/>
      <c r="H25" s="19">
        <f>[1]Sheet2!F19</f>
        <v>8.5500000000000007</v>
      </c>
      <c r="I25" s="19">
        <f>[1]Sheet2!G19</f>
        <v>0.66600000000000004</v>
      </c>
      <c r="J25" s="19">
        <f t="shared" si="1"/>
        <v>12.837837837837839</v>
      </c>
      <c r="K25" s="34"/>
      <c r="L25" s="19">
        <f t="shared" si="24"/>
        <v>8.5500000000000007</v>
      </c>
      <c r="M25" s="19">
        <f t="shared" si="24"/>
        <v>0.66600000000000004</v>
      </c>
      <c r="N25" s="19">
        <f t="shared" si="25"/>
        <v>12.837837837837839</v>
      </c>
      <c r="O25" s="34"/>
      <c r="P25" s="19">
        <f>[1]Sheet2!H19</f>
        <v>39.583333000000003</v>
      </c>
      <c r="Q25" s="19">
        <f>[1]Sheet2!I19</f>
        <v>2.0699999999999998</v>
      </c>
      <c r="R25" s="19">
        <f t="shared" si="5"/>
        <v>19.122383091787441</v>
      </c>
      <c r="S25" s="19"/>
      <c r="T25" s="34"/>
      <c r="U25" s="19">
        <f t="shared" si="26"/>
        <v>48.133333000000007</v>
      </c>
      <c r="V25" s="19">
        <f t="shared" si="26"/>
        <v>2.7359999999999998</v>
      </c>
      <c r="W25" s="19">
        <f t="shared" si="27"/>
        <v>17.592592470760238</v>
      </c>
    </row>
    <row r="26" spans="1:23" ht="12.75" customHeight="1" x14ac:dyDescent="0.25">
      <c r="A26" s="3"/>
      <c r="B26" s="60" t="str">
        <f>[1]Sheet2!B20</f>
        <v>EDSC</v>
      </c>
      <c r="C26" s="61">
        <f>[1]Sheet2!C20</f>
        <v>35</v>
      </c>
      <c r="D26" s="70">
        <f>[1]Sheet2!D20</f>
        <v>0</v>
      </c>
      <c r="E26" s="70">
        <f>[1]Sheet2!E20</f>
        <v>0</v>
      </c>
      <c r="F26" s="65" t="str">
        <f t="shared" si="0"/>
        <v/>
      </c>
      <c r="G26" s="29"/>
      <c r="H26" s="70">
        <f>[1]Sheet2!F20</f>
        <v>127.166667</v>
      </c>
      <c r="I26" s="70">
        <f>[1]Sheet2!G20</f>
        <v>2.8090000000000002</v>
      </c>
      <c r="J26" s="70">
        <f t="shared" si="1"/>
        <v>45.271152367390528</v>
      </c>
      <c r="K26" s="34"/>
      <c r="L26" s="70">
        <f t="shared" si="24"/>
        <v>127.166667</v>
      </c>
      <c r="M26" s="70">
        <f t="shared" si="24"/>
        <v>2.8090000000000002</v>
      </c>
      <c r="N26" s="70">
        <f t="shared" si="25"/>
        <v>45.271152367390528</v>
      </c>
      <c r="O26" s="34"/>
      <c r="P26" s="70">
        <f>[1]Sheet2!H20</f>
        <v>59.3</v>
      </c>
      <c r="Q26" s="70">
        <f>[1]Sheet2!I20</f>
        <v>2.1480000000000001</v>
      </c>
      <c r="R26" s="70">
        <f t="shared" si="5"/>
        <v>27.607076350093106</v>
      </c>
      <c r="S26" s="19"/>
      <c r="T26" s="34"/>
      <c r="U26" s="70">
        <f t="shared" si="26"/>
        <v>186.466667</v>
      </c>
      <c r="V26" s="70">
        <f t="shared" si="26"/>
        <v>4.9570000000000007</v>
      </c>
      <c r="W26" s="70">
        <f t="shared" si="27"/>
        <v>37.616838208593904</v>
      </c>
    </row>
    <row r="27" spans="1:23" ht="12.75" customHeight="1" x14ac:dyDescent="0.25">
      <c r="A27" s="3"/>
      <c r="B27" s="66" t="s">
        <v>51</v>
      </c>
      <c r="C27" s="66">
        <f>SUM(C21:C25)</f>
        <v>110</v>
      </c>
      <c r="D27" s="73">
        <f>SUM(D24:D26)</f>
        <v>0</v>
      </c>
      <c r="E27" s="73">
        <f>SUM(E24:E26)</f>
        <v>0</v>
      </c>
      <c r="F27" s="68" t="str">
        <f t="shared" si="0"/>
        <v/>
      </c>
      <c r="G27" s="29"/>
      <c r="H27" s="73">
        <f>SUM(H24:H26)</f>
        <v>153.783334</v>
      </c>
      <c r="I27" s="73">
        <f>SUM(I24:I26)</f>
        <v>4.6710000000000003</v>
      </c>
      <c r="J27" s="73">
        <f t="shared" si="1"/>
        <v>32.923000214086919</v>
      </c>
      <c r="K27" s="35"/>
      <c r="L27" s="73">
        <f t="shared" si="24"/>
        <v>153.783334</v>
      </c>
      <c r="M27" s="73">
        <f t="shared" si="24"/>
        <v>4.6710000000000003</v>
      </c>
      <c r="N27" s="73">
        <f>L27/M27</f>
        <v>32.923000214086919</v>
      </c>
      <c r="O27" s="35"/>
      <c r="P27" s="73">
        <f>SUM(P24:P26)</f>
        <v>147.591666</v>
      </c>
      <c r="Q27" s="73">
        <f>SUM(Q24:Q26)</f>
        <v>8.4659999999999993</v>
      </c>
      <c r="R27" s="73">
        <f t="shared" si="5"/>
        <v>17.433459248759746</v>
      </c>
      <c r="S27" s="21"/>
      <c r="T27" s="35"/>
      <c r="U27" s="73">
        <f t="shared" si="26"/>
        <v>301.375</v>
      </c>
      <c r="V27" s="73">
        <f t="shared" si="26"/>
        <v>13.137</v>
      </c>
      <c r="W27" s="73">
        <f>U27/V27</f>
        <v>22.940930197153079</v>
      </c>
    </row>
    <row r="28" spans="1:23" ht="5.0999999999999996" customHeight="1" x14ac:dyDescent="0.25">
      <c r="A28" s="4"/>
      <c r="B28" s="4"/>
      <c r="C28" s="4"/>
      <c r="D28" s="9"/>
      <c r="E28" s="9"/>
      <c r="F28" s="4" t="str">
        <f t="shared" si="0"/>
        <v/>
      </c>
      <c r="G28" s="32"/>
      <c r="H28" s="9"/>
      <c r="I28" s="9"/>
      <c r="J28" s="9" t="str">
        <f t="shared" si="1"/>
        <v/>
      </c>
      <c r="K28" s="36"/>
      <c r="L28" s="9"/>
      <c r="M28" s="9"/>
      <c r="N28" s="9"/>
      <c r="O28" s="36"/>
      <c r="P28" s="9"/>
      <c r="Q28" s="9"/>
      <c r="R28" s="9" t="str">
        <f t="shared" si="5"/>
        <v/>
      </c>
      <c r="S28" s="9"/>
      <c r="T28" s="36"/>
      <c r="U28" s="9"/>
      <c r="V28" s="9"/>
      <c r="W28" s="9"/>
    </row>
    <row r="29" spans="1:23" ht="12.75" customHeight="1" x14ac:dyDescent="0.25">
      <c r="A29" s="3" t="str">
        <f>[1]Sheet2!A21</f>
        <v>ECST</v>
      </c>
      <c r="B29" s="12" t="str">
        <f>[1]Sheet2!B21</f>
        <v>CE</v>
      </c>
      <c r="C29" s="22">
        <f>[1]Sheet2!C21</f>
        <v>9</v>
      </c>
      <c r="D29" s="23">
        <f>[1]Sheet2!D21</f>
        <v>13.6</v>
      </c>
      <c r="E29" s="23">
        <f>[1]Sheet2!E21</f>
        <v>0.8</v>
      </c>
      <c r="F29" s="24">
        <f t="shared" si="0"/>
        <v>17</v>
      </c>
      <c r="G29" s="29"/>
      <c r="H29" s="23">
        <f>[1]Sheet2!F21</f>
        <v>7.8</v>
      </c>
      <c r="I29" s="23">
        <f>[1]Sheet2!G21</f>
        <v>0.53300000000000003</v>
      </c>
      <c r="J29" s="23">
        <f t="shared" si="1"/>
        <v>14.634146341463413</v>
      </c>
      <c r="K29" s="34"/>
      <c r="L29" s="23">
        <f t="shared" ref="L29:M35" si="28">D29+H29</f>
        <v>21.4</v>
      </c>
      <c r="M29" s="23">
        <f t="shared" si="28"/>
        <v>1.3330000000000002</v>
      </c>
      <c r="N29" s="23">
        <f>L29/M29</f>
        <v>16.054013503375842</v>
      </c>
      <c r="O29" s="34"/>
      <c r="P29" s="23">
        <f>[1]Sheet2!H21</f>
        <v>0.16666700000000001</v>
      </c>
      <c r="Q29" s="23">
        <f>[1]Sheet2!I21</f>
        <v>0</v>
      </c>
      <c r="R29" s="23" t="str">
        <f t="shared" si="5"/>
        <v/>
      </c>
      <c r="S29" s="23"/>
      <c r="T29" s="34"/>
      <c r="U29" s="23">
        <f t="shared" ref="U29:V35" si="29">L29+P29</f>
        <v>21.566666999999999</v>
      </c>
      <c r="V29" s="23">
        <f t="shared" si="29"/>
        <v>1.3330000000000002</v>
      </c>
      <c r="W29" s="23">
        <f>U29/V29</f>
        <v>16.179045011252811</v>
      </c>
    </row>
    <row r="30" spans="1:23" ht="12.75" customHeight="1" x14ac:dyDescent="0.25">
      <c r="A30" s="3"/>
      <c r="B30" s="17" t="str">
        <f>[1]Sheet2!B22</f>
        <v>CS</v>
      </c>
      <c r="C30" s="18">
        <f>[1]Sheet2!C22</f>
        <v>7</v>
      </c>
      <c r="D30" s="19">
        <f>[1]Sheet2!D22</f>
        <v>8</v>
      </c>
      <c r="E30" s="19">
        <f>[1]Sheet2!E22</f>
        <v>0.26700000000000002</v>
      </c>
      <c r="F30" s="20">
        <f t="shared" si="0"/>
        <v>29.962546816479399</v>
      </c>
      <c r="G30" s="29"/>
      <c r="H30" s="19">
        <f>[1]Sheet2!F22</f>
        <v>0.283333</v>
      </c>
      <c r="I30" s="19">
        <f>[1]Sheet2!G22</f>
        <v>0</v>
      </c>
      <c r="J30" s="19" t="str">
        <f t="shared" si="1"/>
        <v/>
      </c>
      <c r="K30" s="34"/>
      <c r="L30" s="19">
        <f t="shared" si="28"/>
        <v>8.2833330000000007</v>
      </c>
      <c r="M30" s="19">
        <f t="shared" si="28"/>
        <v>0.26700000000000002</v>
      </c>
      <c r="N30" s="19">
        <f t="shared" si="25"/>
        <v>31.023719101123596</v>
      </c>
      <c r="O30" s="34"/>
      <c r="P30" s="19">
        <f>[1]Sheet2!H22</f>
        <v>0.75</v>
      </c>
      <c r="Q30" s="19">
        <f>[1]Sheet2!I22</f>
        <v>0</v>
      </c>
      <c r="R30" s="19" t="str">
        <f t="shared" si="5"/>
        <v/>
      </c>
      <c r="S30" s="19"/>
      <c r="T30" s="34"/>
      <c r="U30" s="19">
        <f t="shared" si="29"/>
        <v>9.0333330000000007</v>
      </c>
      <c r="V30" s="19">
        <f t="shared" si="29"/>
        <v>0.26700000000000002</v>
      </c>
      <c r="W30" s="19">
        <f t="shared" si="27"/>
        <v>33.832707865168537</v>
      </c>
    </row>
    <row r="31" spans="1:23" ht="12.75" hidden="1" customHeight="1" x14ac:dyDescent="0.25">
      <c r="A31" s="3"/>
      <c r="B31" s="17" t="str">
        <f>[1]Sheet2!B23</f>
        <v>ECST</v>
      </c>
      <c r="C31" s="18">
        <f>[1]Sheet2!C23</f>
        <v>0</v>
      </c>
      <c r="D31" s="19">
        <f>[1]Sheet2!D23</f>
        <v>0</v>
      </c>
      <c r="E31" s="19">
        <f>[1]Sheet2!E23</f>
        <v>0</v>
      </c>
      <c r="F31" s="20" t="str">
        <f t="shared" si="0"/>
        <v/>
      </c>
      <c r="G31" s="29"/>
      <c r="H31" s="19">
        <f>[1]Sheet2!F23</f>
        <v>0</v>
      </c>
      <c r="I31" s="19">
        <f>[1]Sheet2!G23</f>
        <v>0</v>
      </c>
      <c r="J31" s="19" t="str">
        <f t="shared" si="1"/>
        <v/>
      </c>
      <c r="K31" s="34"/>
      <c r="L31" s="19">
        <f t="shared" si="28"/>
        <v>0</v>
      </c>
      <c r="M31" s="19">
        <f t="shared" si="28"/>
        <v>0</v>
      </c>
      <c r="N31" s="19" t="str">
        <f t="shared" ref="N31" si="30">IF(ISERROR(L31/M31),"",L31/M31)</f>
        <v/>
      </c>
      <c r="O31" s="34"/>
      <c r="P31" s="19">
        <f>[1]Sheet2!H23</f>
        <v>0</v>
      </c>
      <c r="Q31" s="19">
        <f>[1]Sheet2!I23</f>
        <v>0</v>
      </c>
      <c r="R31" s="19" t="str">
        <f t="shared" si="5"/>
        <v/>
      </c>
      <c r="S31" s="19"/>
      <c r="T31" s="34"/>
      <c r="U31" s="19">
        <f t="shared" si="29"/>
        <v>0</v>
      </c>
      <c r="V31" s="19">
        <f t="shared" si="29"/>
        <v>0</v>
      </c>
      <c r="W31" s="19" t="str">
        <f t="shared" ref="W31" si="31">IF(ISERROR(U31/V31),"",U31/V31)</f>
        <v/>
      </c>
    </row>
    <row r="32" spans="1:23" ht="12.75" customHeight="1" x14ac:dyDescent="0.25">
      <c r="A32" s="3"/>
      <c r="B32" s="17" t="str">
        <f>[1]Sheet2!B24</f>
        <v>EE</v>
      </c>
      <c r="C32" s="18">
        <f>[1]Sheet2!C24</f>
        <v>16</v>
      </c>
      <c r="D32" s="19">
        <f>[1]Sheet2!D24</f>
        <v>15.166667</v>
      </c>
      <c r="E32" s="19">
        <f>[1]Sheet2!E24</f>
        <v>0.69199999999999995</v>
      </c>
      <c r="F32" s="20">
        <f t="shared" si="0"/>
        <v>21.917148843930637</v>
      </c>
      <c r="G32" s="29"/>
      <c r="H32" s="19">
        <f>[1]Sheet2!F24</f>
        <v>23.65</v>
      </c>
      <c r="I32" s="19">
        <f>[1]Sheet2!G24</f>
        <v>0.97399999999999998</v>
      </c>
      <c r="J32" s="19">
        <f t="shared" si="1"/>
        <v>24.281314168377822</v>
      </c>
      <c r="K32" s="34"/>
      <c r="L32" s="19">
        <f t="shared" si="28"/>
        <v>38.816666999999995</v>
      </c>
      <c r="M32" s="19">
        <f t="shared" si="28"/>
        <v>1.6659999999999999</v>
      </c>
      <c r="N32" s="19">
        <f t="shared" ref="N32:N33" si="32">L32/M32</f>
        <v>23.299319927971187</v>
      </c>
      <c r="O32" s="34"/>
      <c r="P32" s="19">
        <f>[1]Sheet2!H24</f>
        <v>0.25</v>
      </c>
      <c r="Q32" s="19">
        <f>[1]Sheet2!I24</f>
        <v>0</v>
      </c>
      <c r="R32" s="19" t="str">
        <f t="shared" si="5"/>
        <v/>
      </c>
      <c r="S32" s="19"/>
      <c r="T32" s="34"/>
      <c r="U32" s="19">
        <f t="shared" si="29"/>
        <v>39.066666999999995</v>
      </c>
      <c r="V32" s="19">
        <f t="shared" si="29"/>
        <v>1.6659999999999999</v>
      </c>
      <c r="W32" s="19">
        <f t="shared" ref="W32:W33" si="33">U32/V32</f>
        <v>23.449379951980792</v>
      </c>
    </row>
    <row r="33" spans="1:26" ht="12.75" customHeight="1" x14ac:dyDescent="0.25">
      <c r="A33" s="3"/>
      <c r="B33" s="17" t="str">
        <f>[1]Sheet2!B25</f>
        <v>ME</v>
      </c>
      <c r="C33" s="18">
        <f>[1]Sheet2!C25</f>
        <v>10</v>
      </c>
      <c r="D33" s="19">
        <f>[1]Sheet2!D25</f>
        <v>0</v>
      </c>
      <c r="E33" s="19">
        <f>[1]Sheet2!E25</f>
        <v>0</v>
      </c>
      <c r="F33" s="20" t="str">
        <f t="shared" si="0"/>
        <v/>
      </c>
      <c r="G33" s="29"/>
      <c r="H33" s="19">
        <f>[1]Sheet2!F25</f>
        <v>9.5666670000000007</v>
      </c>
      <c r="I33" s="19">
        <f>[1]Sheet2!G25</f>
        <v>0.46600000000000003</v>
      </c>
      <c r="J33" s="19">
        <f t="shared" si="1"/>
        <v>20.529328326180259</v>
      </c>
      <c r="K33" s="34"/>
      <c r="L33" s="19">
        <f t="shared" si="28"/>
        <v>9.5666670000000007</v>
      </c>
      <c r="M33" s="19">
        <f t="shared" si="28"/>
        <v>0.46600000000000003</v>
      </c>
      <c r="N33" s="19">
        <f t="shared" si="32"/>
        <v>20.529328326180259</v>
      </c>
      <c r="O33" s="34"/>
      <c r="P33" s="19">
        <f>[1]Sheet2!H25</f>
        <v>0.83333299999999999</v>
      </c>
      <c r="Q33" s="19">
        <f>[1]Sheet2!I25</f>
        <v>0</v>
      </c>
      <c r="R33" s="19" t="str">
        <f t="shared" si="5"/>
        <v/>
      </c>
      <c r="S33" s="19"/>
      <c r="T33" s="34"/>
      <c r="U33" s="19">
        <f t="shared" si="29"/>
        <v>10.4</v>
      </c>
      <c r="V33" s="19">
        <f t="shared" si="29"/>
        <v>0.46600000000000003</v>
      </c>
      <c r="W33" s="19">
        <f t="shared" si="33"/>
        <v>22.317596566523605</v>
      </c>
    </row>
    <row r="34" spans="1:26" ht="12.75" customHeight="1" x14ac:dyDescent="0.25">
      <c r="A34" s="3"/>
      <c r="B34" s="60" t="str">
        <f>[1]Sheet2!B26</f>
        <v>TECH</v>
      </c>
      <c r="C34" s="61">
        <f>[1]Sheet2!C26</f>
        <v>3</v>
      </c>
      <c r="D34" s="70">
        <f>[1]Sheet2!D26</f>
        <v>0</v>
      </c>
      <c r="E34" s="70">
        <f>[1]Sheet2!E26</f>
        <v>0</v>
      </c>
      <c r="F34" s="65" t="str">
        <f>IF(ISERROR(D34/E34),"",D34/E34)</f>
        <v/>
      </c>
      <c r="G34" s="29"/>
      <c r="H34" s="70">
        <f>[1]Sheet2!F26</f>
        <v>5.3333329999999997</v>
      </c>
      <c r="I34" s="70">
        <f>[1]Sheet2!G26</f>
        <v>0.26700000000000002</v>
      </c>
      <c r="J34" s="70">
        <f>IF(ISERROR(H34/I34),"",H34/I34)</f>
        <v>19.975029962546813</v>
      </c>
      <c r="K34" s="34"/>
      <c r="L34" s="70">
        <f t="shared" si="28"/>
        <v>5.3333329999999997</v>
      </c>
      <c r="M34" s="70">
        <f t="shared" si="28"/>
        <v>0.26700000000000002</v>
      </c>
      <c r="N34" s="70">
        <f>L34/M34</f>
        <v>19.975029962546813</v>
      </c>
      <c r="O34" s="34"/>
      <c r="P34" s="70">
        <f>[1]Sheet2!H26</f>
        <v>0</v>
      </c>
      <c r="Q34" s="70">
        <f>[1]Sheet2!I26</f>
        <v>0</v>
      </c>
      <c r="R34" s="70" t="str">
        <f>IF(ISERROR(P34/Q34),"",P34/Q34)</f>
        <v/>
      </c>
      <c r="S34" s="19"/>
      <c r="T34" s="34"/>
      <c r="U34" s="70">
        <f t="shared" si="29"/>
        <v>5.3333329999999997</v>
      </c>
      <c r="V34" s="70">
        <f t="shared" si="29"/>
        <v>0.26700000000000002</v>
      </c>
      <c r="W34" s="70">
        <f>U34/V34</f>
        <v>19.975029962546813</v>
      </c>
    </row>
    <row r="35" spans="1:26" ht="12.75" customHeight="1" x14ac:dyDescent="0.25">
      <c r="A35" s="3"/>
      <c r="B35" s="66" t="s">
        <v>51</v>
      </c>
      <c r="C35" s="66">
        <f>SUM(C29:C33)</f>
        <v>42</v>
      </c>
      <c r="D35" s="73">
        <f>SUM(D29:D34)</f>
        <v>36.766666999999998</v>
      </c>
      <c r="E35" s="73">
        <f>SUM(E29:E34)</f>
        <v>1.7590000000000001</v>
      </c>
      <c r="F35" s="67">
        <f t="shared" si="0"/>
        <v>20.90202785673678</v>
      </c>
      <c r="G35" s="30"/>
      <c r="H35" s="73">
        <f>SUM(H29:H34)</f>
        <v>46.633332999999993</v>
      </c>
      <c r="I35" s="73">
        <f>SUM(I29:I34)</f>
        <v>2.2400000000000002</v>
      </c>
      <c r="J35" s="73">
        <f t="shared" si="1"/>
        <v>20.818452232142853</v>
      </c>
      <c r="K35" s="35"/>
      <c r="L35" s="73">
        <f t="shared" si="28"/>
        <v>83.399999999999991</v>
      </c>
      <c r="M35" s="73">
        <f t="shared" si="28"/>
        <v>3.9990000000000006</v>
      </c>
      <c r="N35" s="73">
        <f>L35/M35</f>
        <v>20.855213803450859</v>
      </c>
      <c r="O35" s="35"/>
      <c r="P35" s="73">
        <f>SUM(P29:P34)</f>
        <v>2</v>
      </c>
      <c r="Q35" s="73">
        <f>SUM(Q29:Q34)</f>
        <v>0</v>
      </c>
      <c r="R35" s="73" t="str">
        <f t="shared" si="5"/>
        <v/>
      </c>
      <c r="S35" s="21"/>
      <c r="T35" s="35"/>
      <c r="U35" s="73">
        <f t="shared" si="29"/>
        <v>85.399999999999991</v>
      </c>
      <c r="V35" s="73">
        <f t="shared" si="29"/>
        <v>3.9990000000000006</v>
      </c>
      <c r="W35" s="73">
        <f>U35/V35</f>
        <v>21.355338834708672</v>
      </c>
    </row>
    <row r="36" spans="1:26" ht="5.0999999999999996" customHeight="1" x14ac:dyDescent="0.25">
      <c r="A36" s="4"/>
      <c r="B36" s="4"/>
      <c r="C36" s="4"/>
      <c r="D36" s="9"/>
      <c r="E36" s="9"/>
      <c r="F36" s="4" t="str">
        <f t="shared" si="0"/>
        <v/>
      </c>
      <c r="G36" s="32"/>
      <c r="H36" s="9"/>
      <c r="I36" s="9"/>
      <c r="J36" s="9" t="str">
        <f t="shared" si="1"/>
        <v/>
      </c>
      <c r="K36" s="36"/>
      <c r="L36" s="9"/>
      <c r="M36" s="9"/>
      <c r="N36" s="9"/>
      <c r="O36" s="36"/>
      <c r="P36" s="9"/>
      <c r="Q36" s="9"/>
      <c r="R36" s="9" t="str">
        <f t="shared" si="5"/>
        <v/>
      </c>
      <c r="S36" s="9"/>
      <c r="T36" s="36"/>
      <c r="U36" s="9"/>
      <c r="V36" s="9"/>
      <c r="W36" s="9"/>
    </row>
    <row r="37" spans="1:26" ht="12.75" customHeight="1" x14ac:dyDescent="0.25">
      <c r="A37" s="3" t="str">
        <f>[1]Sheet2!A27</f>
        <v>HHS</v>
      </c>
      <c r="B37" s="12" t="str">
        <f>[1]Sheet2!B27</f>
        <v>CFS</v>
      </c>
      <c r="C37" s="22">
        <f>[1]Sheet2!C27</f>
        <v>4</v>
      </c>
      <c r="D37" s="23">
        <f>[1]Sheet2!D27</f>
        <v>0</v>
      </c>
      <c r="E37" s="23">
        <f>[1]Sheet2!E27</f>
        <v>0</v>
      </c>
      <c r="F37" s="24" t="str">
        <f t="shared" si="0"/>
        <v/>
      </c>
      <c r="G37" s="29"/>
      <c r="H37" s="23">
        <f>[1]Sheet2!F27</f>
        <v>2.4</v>
      </c>
      <c r="I37" s="23">
        <f>[1]Sheet2!G27</f>
        <v>0.3</v>
      </c>
      <c r="J37" s="23">
        <f t="shared" si="1"/>
        <v>8</v>
      </c>
      <c r="K37" s="34"/>
      <c r="L37" s="23">
        <f t="shared" ref="L37:L46" si="34">D37+H37</f>
        <v>2.4</v>
      </c>
      <c r="M37" s="23">
        <f t="shared" ref="M37:M46" si="35">E37+I37</f>
        <v>0.3</v>
      </c>
      <c r="N37" s="23">
        <f t="shared" ref="N37:N53" si="36">L37/M37</f>
        <v>8</v>
      </c>
      <c r="O37" s="34"/>
      <c r="P37" s="23">
        <f>[1]Sheet2!H27</f>
        <v>0.16666700000000001</v>
      </c>
      <c r="Q37" s="23">
        <f>[1]Sheet2!I27</f>
        <v>0</v>
      </c>
      <c r="R37" s="23" t="str">
        <f t="shared" si="5"/>
        <v/>
      </c>
      <c r="S37" s="23"/>
      <c r="T37" s="34"/>
      <c r="U37" s="23">
        <f t="shared" ref="U37:U46" si="37">L37+P37</f>
        <v>2.5666669999999998</v>
      </c>
      <c r="V37" s="23">
        <f t="shared" ref="V37:V46" si="38">M37+Q37</f>
        <v>0.3</v>
      </c>
      <c r="W37" s="23">
        <f t="shared" ref="W37:W54" si="39">U37/V37</f>
        <v>8.555556666666666</v>
      </c>
      <c r="X37"/>
      <c r="Y37"/>
      <c r="Z37"/>
    </row>
    <row r="38" spans="1:26" ht="12.75" customHeight="1" x14ac:dyDescent="0.25">
      <c r="A38" s="3"/>
      <c r="B38" s="17" t="str">
        <f>[1]Sheet2!B28</f>
        <v>COMD</v>
      </c>
      <c r="C38" s="18">
        <f>[1]Sheet2!C28</f>
        <v>15</v>
      </c>
      <c r="D38" s="19">
        <f>[1]Sheet2!D28</f>
        <v>0</v>
      </c>
      <c r="E38" s="19">
        <f>[1]Sheet2!E28</f>
        <v>0</v>
      </c>
      <c r="F38" s="20" t="str">
        <f t="shared" si="0"/>
        <v/>
      </c>
      <c r="G38" s="29"/>
      <c r="H38" s="19">
        <f>[1]Sheet2!F28</f>
        <v>0</v>
      </c>
      <c r="I38" s="19">
        <f>[1]Sheet2!G28</f>
        <v>0</v>
      </c>
      <c r="J38" s="19" t="str">
        <f t="shared" si="1"/>
        <v/>
      </c>
      <c r="K38" s="34"/>
      <c r="L38" s="19">
        <f t="shared" si="34"/>
        <v>0</v>
      </c>
      <c r="M38" s="19">
        <f t="shared" si="35"/>
        <v>0</v>
      </c>
      <c r="N38" s="19" t="str">
        <f t="shared" ref="N38:N41" si="40">IF(ISERROR(L38/M38),"",L38/M38)</f>
        <v/>
      </c>
      <c r="O38" s="34"/>
      <c r="P38" s="19">
        <f>[1]Sheet2!H28</f>
        <v>17.916667</v>
      </c>
      <c r="Q38" s="19">
        <f>[1]Sheet2!I28</f>
        <v>3.6</v>
      </c>
      <c r="R38" s="19">
        <f t="shared" si="5"/>
        <v>4.9768519444444443</v>
      </c>
      <c r="S38" s="19"/>
      <c r="T38" s="34"/>
      <c r="U38" s="19">
        <f t="shared" si="37"/>
        <v>17.916667</v>
      </c>
      <c r="V38" s="19">
        <f t="shared" si="38"/>
        <v>3.6</v>
      </c>
      <c r="W38" s="19">
        <f t="shared" si="39"/>
        <v>4.9768519444444443</v>
      </c>
      <c r="Z38"/>
    </row>
    <row r="39" spans="1:26" ht="12.75" hidden="1" customHeight="1" x14ac:dyDescent="0.25">
      <c r="A39" s="3"/>
      <c r="B39" s="17" t="str">
        <f>[1]Sheet2!B29</f>
        <v>CRIM</v>
      </c>
      <c r="C39" s="18">
        <f>[1]Sheet2!C29</f>
        <v>0</v>
      </c>
      <c r="D39" s="19">
        <f>[1]Sheet2!D29</f>
        <v>0</v>
      </c>
      <c r="E39" s="19">
        <f>[1]Sheet2!E29</f>
        <v>0</v>
      </c>
      <c r="F39" s="20" t="str">
        <f t="shared" si="0"/>
        <v/>
      </c>
      <c r="G39" s="29"/>
      <c r="H39" s="19">
        <f>[1]Sheet2!F29</f>
        <v>0</v>
      </c>
      <c r="I39" s="19">
        <f>[1]Sheet2!G29</f>
        <v>0</v>
      </c>
      <c r="J39" s="19" t="str">
        <f t="shared" si="1"/>
        <v/>
      </c>
      <c r="K39" s="34"/>
      <c r="L39" s="19">
        <f t="shared" si="34"/>
        <v>0</v>
      </c>
      <c r="M39" s="19">
        <f t="shared" si="35"/>
        <v>0</v>
      </c>
      <c r="N39" s="19" t="str">
        <f t="shared" si="40"/>
        <v/>
      </c>
      <c r="O39" s="34"/>
      <c r="P39" s="19">
        <f>[1]Sheet2!H29</f>
        <v>0</v>
      </c>
      <c r="Q39" s="19">
        <f>[1]Sheet2!I29</f>
        <v>0</v>
      </c>
      <c r="R39" s="19" t="str">
        <f t="shared" si="5"/>
        <v/>
      </c>
      <c r="S39" s="19"/>
      <c r="T39" s="34"/>
      <c r="U39" s="19">
        <f t="shared" si="37"/>
        <v>0</v>
      </c>
      <c r="V39" s="19">
        <f t="shared" si="38"/>
        <v>0</v>
      </c>
      <c r="W39" s="19" t="str">
        <f t="shared" ref="W39:W41" si="41">IF(ISERROR(U39/V39),"",U39/V39)</f>
        <v/>
      </c>
      <c r="Z39"/>
    </row>
    <row r="40" spans="1:26" ht="12.75" customHeight="1" x14ac:dyDescent="0.25">
      <c r="A40" s="3"/>
      <c r="B40" s="17" t="str">
        <f>[1]Sheet2!B30</f>
        <v>HHS</v>
      </c>
      <c r="C40" s="18">
        <f>[1]Sheet2!C30</f>
        <v>1</v>
      </c>
      <c r="D40" s="19">
        <f>[1]Sheet2!D30</f>
        <v>0</v>
      </c>
      <c r="E40" s="19">
        <f>[1]Sheet2!E30</f>
        <v>0</v>
      </c>
      <c r="F40" s="20" t="str">
        <f t="shared" si="0"/>
        <v/>
      </c>
      <c r="G40" s="29"/>
      <c r="H40" s="19">
        <f>[1]Sheet2!F30</f>
        <v>0.53333299999999995</v>
      </c>
      <c r="I40" s="19">
        <f>[1]Sheet2!G30</f>
        <v>0</v>
      </c>
      <c r="J40" s="19" t="str">
        <f t="shared" si="1"/>
        <v/>
      </c>
      <c r="K40" s="34"/>
      <c r="L40" s="25">
        <f t="shared" si="34"/>
        <v>0.53333299999999995</v>
      </c>
      <c r="M40" s="19">
        <f t="shared" si="35"/>
        <v>0</v>
      </c>
      <c r="N40" s="19" t="str">
        <f t="shared" si="40"/>
        <v/>
      </c>
      <c r="O40" s="34"/>
      <c r="P40" s="19">
        <f>[1]Sheet2!H30</f>
        <v>0</v>
      </c>
      <c r="Q40" s="19">
        <f>[1]Sheet2!I30</f>
        <v>0</v>
      </c>
      <c r="R40" s="19" t="str">
        <f t="shared" si="5"/>
        <v/>
      </c>
      <c r="S40" s="19"/>
      <c r="T40" s="34"/>
      <c r="U40" s="25">
        <f t="shared" si="37"/>
        <v>0.53333299999999995</v>
      </c>
      <c r="V40" s="19">
        <f t="shared" si="38"/>
        <v>0</v>
      </c>
      <c r="W40" s="19" t="str">
        <f t="shared" si="41"/>
        <v/>
      </c>
      <c r="Z40"/>
    </row>
    <row r="41" spans="1:26" ht="12.75" hidden="1" customHeight="1" x14ac:dyDescent="0.25">
      <c r="A41" s="3"/>
      <c r="B41" s="17" t="str">
        <f>[1]Sheet2!B31</f>
        <v>K-KI</v>
      </c>
      <c r="C41" s="18">
        <f>[1]Sheet2!C31</f>
        <v>1</v>
      </c>
      <c r="D41" s="19">
        <f>[1]Sheet2!D31</f>
        <v>0</v>
      </c>
      <c r="E41" s="19">
        <f>[1]Sheet2!E31</f>
        <v>0</v>
      </c>
      <c r="F41" s="20" t="str">
        <f t="shared" si="0"/>
        <v/>
      </c>
      <c r="G41" s="29"/>
      <c r="H41" s="19">
        <f>[1]Sheet2!F31</f>
        <v>0</v>
      </c>
      <c r="I41" s="19">
        <f>[1]Sheet2!G31</f>
        <v>0</v>
      </c>
      <c r="J41" s="19" t="str">
        <f t="shared" si="1"/>
        <v/>
      </c>
      <c r="K41" s="34"/>
      <c r="L41" s="19">
        <f t="shared" si="34"/>
        <v>0</v>
      </c>
      <c r="M41" s="19">
        <f t="shared" si="35"/>
        <v>0</v>
      </c>
      <c r="N41" s="19" t="str">
        <f t="shared" si="40"/>
        <v/>
      </c>
      <c r="O41" s="34"/>
      <c r="P41" s="19">
        <f>[1]Sheet2!H31</f>
        <v>0</v>
      </c>
      <c r="Q41" s="19">
        <f>[1]Sheet2!I31</f>
        <v>0</v>
      </c>
      <c r="R41" s="19" t="str">
        <f t="shared" si="5"/>
        <v/>
      </c>
      <c r="S41" s="19"/>
      <c r="T41" s="34"/>
      <c r="U41" s="19">
        <f t="shared" si="37"/>
        <v>0</v>
      </c>
      <c r="V41" s="19">
        <f t="shared" si="38"/>
        <v>0</v>
      </c>
      <c r="W41" s="19" t="str">
        <f t="shared" si="41"/>
        <v/>
      </c>
      <c r="Z41"/>
    </row>
    <row r="42" spans="1:26" ht="12.75" customHeight="1" x14ac:dyDescent="0.25">
      <c r="A42" s="3"/>
      <c r="B42" s="17" t="str">
        <f>[1]Sheet2!B32</f>
        <v>NTS</v>
      </c>
      <c r="C42" s="18">
        <f>[1]Sheet2!C32</f>
        <v>6</v>
      </c>
      <c r="D42" s="19">
        <f>[1]Sheet2!D32</f>
        <v>0</v>
      </c>
      <c r="E42" s="19">
        <f>[1]Sheet2!E32</f>
        <v>0</v>
      </c>
      <c r="F42" s="20" t="str">
        <f t="shared" si="0"/>
        <v/>
      </c>
      <c r="G42" s="29"/>
      <c r="H42" s="19">
        <f>[1]Sheet2!F32</f>
        <v>15.333333</v>
      </c>
      <c r="I42" s="19">
        <f>[1]Sheet2!G32</f>
        <v>0.46</v>
      </c>
      <c r="J42" s="19">
        <f t="shared" si="1"/>
        <v>33.333332608695649</v>
      </c>
      <c r="K42" s="34"/>
      <c r="L42" s="19">
        <f t="shared" si="34"/>
        <v>15.333333</v>
      </c>
      <c r="M42" s="19">
        <f t="shared" si="35"/>
        <v>0.46</v>
      </c>
      <c r="N42" s="19">
        <f t="shared" si="36"/>
        <v>33.333332608695649</v>
      </c>
      <c r="O42" s="34"/>
      <c r="P42" s="19">
        <f>[1]Sheet2!H32</f>
        <v>8.3333000000000004E-2</v>
      </c>
      <c r="Q42" s="19">
        <f>[1]Sheet2!I32</f>
        <v>0</v>
      </c>
      <c r="R42" s="19" t="str">
        <f t="shared" si="5"/>
        <v/>
      </c>
      <c r="S42" s="19"/>
      <c r="T42" s="34"/>
      <c r="U42" s="19">
        <f t="shared" si="37"/>
        <v>15.416665999999999</v>
      </c>
      <c r="V42" s="19">
        <f t="shared" si="38"/>
        <v>0.46</v>
      </c>
      <c r="W42" s="19">
        <f t="shared" si="39"/>
        <v>33.514491304347821</v>
      </c>
      <c r="Z42"/>
    </row>
    <row r="43" spans="1:26" ht="12.75" customHeight="1" x14ac:dyDescent="0.25">
      <c r="A43" s="3"/>
      <c r="B43" s="17" t="str">
        <f>[1]Sheet2!B33</f>
        <v>NURS</v>
      </c>
      <c r="C43" s="18">
        <f>[1]Sheet2!C33</f>
        <v>33</v>
      </c>
      <c r="D43" s="19">
        <f>[1]Sheet2!D33</f>
        <v>0</v>
      </c>
      <c r="E43" s="19">
        <f>[1]Sheet2!E33</f>
        <v>0</v>
      </c>
      <c r="F43" s="20" t="str">
        <f t="shared" si="0"/>
        <v/>
      </c>
      <c r="G43" s="29"/>
      <c r="H43" s="19">
        <f>[1]Sheet2!F33</f>
        <v>74.533332999999999</v>
      </c>
      <c r="I43" s="19">
        <f>[1]Sheet2!G33</f>
        <v>11.422000000000001</v>
      </c>
      <c r="J43" s="19">
        <f t="shared" si="1"/>
        <v>6.5254187532831374</v>
      </c>
      <c r="K43" s="34"/>
      <c r="L43" s="19">
        <f t="shared" si="34"/>
        <v>74.533332999999999</v>
      </c>
      <c r="M43" s="19">
        <f t="shared" si="35"/>
        <v>11.422000000000001</v>
      </c>
      <c r="N43" s="19">
        <f>L43/M43</f>
        <v>6.5254187532831374</v>
      </c>
      <c r="O43" s="34"/>
      <c r="P43" s="19">
        <f>[1]Sheet2!H33</f>
        <v>16.350000000000001</v>
      </c>
      <c r="Q43" s="19">
        <f>[1]Sheet2!I33</f>
        <v>1.006</v>
      </c>
      <c r="R43" s="19">
        <f t="shared" si="5"/>
        <v>16.252485089463221</v>
      </c>
      <c r="S43" s="19"/>
      <c r="T43" s="34"/>
      <c r="U43" s="19">
        <f t="shared" si="37"/>
        <v>90.883332999999993</v>
      </c>
      <c r="V43" s="19">
        <f t="shared" si="38"/>
        <v>12.428000000000001</v>
      </c>
      <c r="W43" s="19">
        <f>U43/V43</f>
        <v>7.3127883006115217</v>
      </c>
      <c r="Z43"/>
    </row>
    <row r="44" spans="1:26" ht="12.75" hidden="1" customHeight="1" x14ac:dyDescent="0.25">
      <c r="A44" s="3"/>
      <c r="B44" s="17" t="str">
        <f>[1]Sheet2!B34</f>
        <v>PH</v>
      </c>
      <c r="C44" s="18">
        <f>[1]Sheet2!C34</f>
        <v>0</v>
      </c>
      <c r="D44" s="19">
        <f>[1]Sheet2!D34</f>
        <v>0</v>
      </c>
      <c r="E44" s="19">
        <f>[1]Sheet2!E34</f>
        <v>0</v>
      </c>
      <c r="F44" s="20" t="str">
        <f t="shared" si="0"/>
        <v/>
      </c>
      <c r="G44" s="29"/>
      <c r="H44" s="19">
        <f>[1]Sheet2!F34</f>
        <v>0</v>
      </c>
      <c r="I44" s="19">
        <f>[1]Sheet2!G34</f>
        <v>0</v>
      </c>
      <c r="J44" s="19" t="str">
        <f t="shared" si="1"/>
        <v/>
      </c>
      <c r="K44" s="34"/>
      <c r="L44" s="19">
        <f t="shared" si="34"/>
        <v>0</v>
      </c>
      <c r="M44" s="19">
        <f t="shared" si="35"/>
        <v>0</v>
      </c>
      <c r="N44" s="19" t="str">
        <f t="shared" ref="N44:N45" si="42">IF(ISERROR(L44/M44),"",L44/M44)</f>
        <v/>
      </c>
      <c r="O44" s="34"/>
      <c r="P44" s="19">
        <f>[1]Sheet2!H34</f>
        <v>0</v>
      </c>
      <c r="Q44" s="19">
        <f>[1]Sheet2!I34</f>
        <v>0</v>
      </c>
      <c r="R44" s="19" t="str">
        <f t="shared" si="5"/>
        <v/>
      </c>
      <c r="S44" s="19"/>
      <c r="T44" s="34"/>
      <c r="U44" s="19">
        <f t="shared" si="37"/>
        <v>0</v>
      </c>
      <c r="V44" s="19">
        <f t="shared" si="38"/>
        <v>0</v>
      </c>
      <c r="W44" s="19" t="str">
        <f t="shared" ref="W44:W45" si="43">IF(ISERROR(U44/V44),"",U44/V44)</f>
        <v/>
      </c>
      <c r="Z44"/>
    </row>
    <row r="45" spans="1:26" ht="12.75" hidden="1" customHeight="1" x14ac:dyDescent="0.25">
      <c r="A45" s="3"/>
      <c r="B45" s="60" t="str">
        <f>[1]Sheet2!B35</f>
        <v>SW</v>
      </c>
      <c r="C45" s="61">
        <f>[1]Sheet2!C35</f>
        <v>0</v>
      </c>
      <c r="D45" s="70">
        <f>[1]Sheet2!D35</f>
        <v>0</v>
      </c>
      <c r="E45" s="70">
        <f>[1]Sheet2!E35</f>
        <v>0</v>
      </c>
      <c r="F45" s="65" t="str">
        <f>IF(ISERROR(D45/E45),"",D45/E45)</f>
        <v/>
      </c>
      <c r="G45" s="29"/>
      <c r="H45" s="70">
        <f>[1]Sheet2!F35</f>
        <v>0</v>
      </c>
      <c r="I45" s="70">
        <f>[1]Sheet2!G35</f>
        <v>0</v>
      </c>
      <c r="J45" s="70" t="str">
        <f>IF(ISERROR(H45/I45),"",H45/I45)</f>
        <v/>
      </c>
      <c r="K45" s="34"/>
      <c r="L45" s="70">
        <f t="shared" si="34"/>
        <v>0</v>
      </c>
      <c r="M45" s="70">
        <f t="shared" si="35"/>
        <v>0</v>
      </c>
      <c r="N45" s="70" t="str">
        <f t="shared" si="42"/>
        <v/>
      </c>
      <c r="O45" s="34"/>
      <c r="P45" s="70">
        <f>[1]Sheet2!H35</f>
        <v>0</v>
      </c>
      <c r="Q45" s="70">
        <f>[1]Sheet2!I35</f>
        <v>0</v>
      </c>
      <c r="R45" s="70" t="str">
        <f>IF(ISERROR(P45/Q45),"",P45/Q45)</f>
        <v/>
      </c>
      <c r="S45" s="19"/>
      <c r="T45" s="34"/>
      <c r="U45" s="70">
        <f t="shared" si="37"/>
        <v>0</v>
      </c>
      <c r="V45" s="70">
        <f t="shared" si="38"/>
        <v>0</v>
      </c>
      <c r="W45" s="70" t="str">
        <f t="shared" si="43"/>
        <v/>
      </c>
    </row>
    <row r="46" spans="1:26" ht="12.75" customHeight="1" x14ac:dyDescent="0.25">
      <c r="A46" s="3"/>
      <c r="B46" s="66" t="s">
        <v>51</v>
      </c>
      <c r="C46" s="66">
        <f>SUM(C34:C44)</f>
        <v>105</v>
      </c>
      <c r="D46" s="73">
        <f>SUM(D37:D45)</f>
        <v>0</v>
      </c>
      <c r="E46" s="73">
        <f>SUM(E37:E45)</f>
        <v>0</v>
      </c>
      <c r="F46" s="67" t="str">
        <f t="shared" si="0"/>
        <v/>
      </c>
      <c r="G46" s="30"/>
      <c r="H46" s="73">
        <f>SUM(H37:H45)</f>
        <v>92.799999</v>
      </c>
      <c r="I46" s="73">
        <f>SUM(I37:I45)</f>
        <v>12.182</v>
      </c>
      <c r="J46" s="73">
        <f t="shared" si="1"/>
        <v>7.6177966672139217</v>
      </c>
      <c r="K46" s="35"/>
      <c r="L46" s="73">
        <f t="shared" si="34"/>
        <v>92.799999</v>
      </c>
      <c r="M46" s="73">
        <f t="shared" si="35"/>
        <v>12.182</v>
      </c>
      <c r="N46" s="73">
        <f>L46/M46</f>
        <v>7.6177966672139217</v>
      </c>
      <c r="O46" s="35"/>
      <c r="P46" s="73">
        <f>SUM(P37:P45)</f>
        <v>34.516666999999998</v>
      </c>
      <c r="Q46" s="73">
        <f>SUM(Q37:Q45)</f>
        <v>4.6059999999999999</v>
      </c>
      <c r="R46" s="73">
        <f t="shared" si="5"/>
        <v>7.4938486756404687</v>
      </c>
      <c r="S46" s="21"/>
      <c r="T46" s="35"/>
      <c r="U46" s="73">
        <f t="shared" si="37"/>
        <v>127.316666</v>
      </c>
      <c r="V46" s="73">
        <f t="shared" si="38"/>
        <v>16.788</v>
      </c>
      <c r="W46" s="73">
        <f>U46/V46</f>
        <v>7.583789969025494</v>
      </c>
    </row>
    <row r="47" spans="1:26" ht="5.0999999999999996" customHeight="1" x14ac:dyDescent="0.25">
      <c r="A47" s="3"/>
      <c r="B47" s="3"/>
      <c r="C47" s="4"/>
      <c r="D47" s="9"/>
      <c r="E47" s="9"/>
      <c r="F47" s="5" t="str">
        <f t="shared" si="0"/>
        <v/>
      </c>
      <c r="G47" s="31"/>
      <c r="H47" s="9"/>
      <c r="I47" s="9"/>
      <c r="J47" s="9" t="str">
        <f t="shared" si="1"/>
        <v/>
      </c>
      <c r="K47" s="36"/>
      <c r="L47" s="9"/>
      <c r="M47" s="9"/>
      <c r="N47" s="9"/>
      <c r="O47" s="36"/>
      <c r="P47" s="9"/>
      <c r="Q47" s="9"/>
      <c r="R47" s="9" t="str">
        <f t="shared" si="5"/>
        <v/>
      </c>
      <c r="S47" s="9"/>
      <c r="T47" s="36"/>
      <c r="U47" s="9"/>
      <c r="V47" s="9"/>
      <c r="W47" s="9"/>
    </row>
    <row r="48" spans="1:26" ht="12.75" customHeight="1" x14ac:dyDescent="0.25">
      <c r="A48" s="3" t="str">
        <f>[1]Sheet2!A36</f>
        <v>NSS</v>
      </c>
      <c r="B48" s="12" t="str">
        <f>[1]Sheet2!B36</f>
        <v>ANTH</v>
      </c>
      <c r="C48" s="22">
        <f>[1]Sheet2!C36</f>
        <v>4</v>
      </c>
      <c r="D48" s="23">
        <f>[1]Sheet2!D36</f>
        <v>0</v>
      </c>
      <c r="E48" s="23">
        <f>[1]Sheet2!E36</f>
        <v>0</v>
      </c>
      <c r="F48" s="24" t="str">
        <f t="shared" si="0"/>
        <v/>
      </c>
      <c r="G48" s="29"/>
      <c r="H48" s="23">
        <f>[1]Sheet2!F36</f>
        <v>6.6666670000000003</v>
      </c>
      <c r="I48" s="23">
        <f>[1]Sheet2!G36</f>
        <v>1</v>
      </c>
      <c r="J48" s="23">
        <f t="shared" si="1"/>
        <v>6.6666670000000003</v>
      </c>
      <c r="K48" s="34"/>
      <c r="L48" s="23">
        <f t="shared" ref="L48:L64" si="44">D48+H48</f>
        <v>6.6666670000000003</v>
      </c>
      <c r="M48" s="23">
        <f t="shared" ref="M48:M64" si="45">E48+I48</f>
        <v>1</v>
      </c>
      <c r="N48" s="23">
        <f t="shared" si="36"/>
        <v>6.6666670000000003</v>
      </c>
      <c r="O48" s="34"/>
      <c r="P48" s="23">
        <f>[1]Sheet2!H36</f>
        <v>0</v>
      </c>
      <c r="Q48" s="23">
        <f>[1]Sheet2!I36</f>
        <v>0</v>
      </c>
      <c r="R48" s="23" t="str">
        <f t="shared" si="5"/>
        <v/>
      </c>
      <c r="S48" s="23"/>
      <c r="T48" s="34"/>
      <c r="U48" s="23">
        <f t="shared" ref="U48:U64" si="46">L48+P48</f>
        <v>6.6666670000000003</v>
      </c>
      <c r="V48" s="23">
        <f t="shared" ref="V48:V64" si="47">M48+Q48</f>
        <v>1</v>
      </c>
      <c r="W48" s="23">
        <f t="shared" si="39"/>
        <v>6.6666670000000003</v>
      </c>
    </row>
    <row r="49" spans="1:23" ht="12.75" customHeight="1" x14ac:dyDescent="0.25">
      <c r="A49" s="3"/>
      <c r="B49" s="17" t="str">
        <f>[1]Sheet2!B37</f>
        <v>BIOL</v>
      </c>
      <c r="C49" s="18">
        <f>[1]Sheet2!C37</f>
        <v>4</v>
      </c>
      <c r="D49" s="19">
        <f>[1]Sheet2!D37</f>
        <v>0</v>
      </c>
      <c r="E49" s="19">
        <f>[1]Sheet2!E37</f>
        <v>0</v>
      </c>
      <c r="F49" s="20" t="str">
        <f t="shared" si="0"/>
        <v/>
      </c>
      <c r="G49" s="29"/>
      <c r="H49" s="19">
        <f>[1]Sheet2!F37</f>
        <v>6.6667000000000004E-2</v>
      </c>
      <c r="I49" s="19">
        <f>[1]Sheet2!G37</f>
        <v>0.13</v>
      </c>
      <c r="J49" s="19">
        <f t="shared" si="1"/>
        <v>0.51282307692307694</v>
      </c>
      <c r="K49" s="34"/>
      <c r="L49" s="19">
        <f t="shared" si="44"/>
        <v>6.6667000000000004E-2</v>
      </c>
      <c r="M49" s="19">
        <f t="shared" si="45"/>
        <v>0.13</v>
      </c>
      <c r="N49" s="19">
        <f t="shared" si="36"/>
        <v>0.51282307692307694</v>
      </c>
      <c r="O49" s="34"/>
      <c r="P49" s="19">
        <f>[1]Sheet2!H37</f>
        <v>0.33333299999999999</v>
      </c>
      <c r="Q49" s="19">
        <f>[1]Sheet2!I37</f>
        <v>0.87</v>
      </c>
      <c r="R49" s="19">
        <f t="shared" si="5"/>
        <v>0.38314137931034481</v>
      </c>
      <c r="S49" s="19"/>
      <c r="T49" s="34"/>
      <c r="U49" s="19">
        <f t="shared" si="46"/>
        <v>0.4</v>
      </c>
      <c r="V49" s="19">
        <f t="shared" si="47"/>
        <v>1</v>
      </c>
      <c r="W49" s="19">
        <f t="shared" si="39"/>
        <v>0.4</v>
      </c>
    </row>
    <row r="50" spans="1:23" ht="12.75" customHeight="1" x14ac:dyDescent="0.25">
      <c r="A50" s="3"/>
      <c r="B50" s="17" t="str">
        <f>[1]Sheet2!B38</f>
        <v>CHEM</v>
      </c>
      <c r="C50" s="18">
        <f>[1]Sheet2!C38</f>
        <v>4</v>
      </c>
      <c r="D50" s="19">
        <f>[1]Sheet2!D38</f>
        <v>0</v>
      </c>
      <c r="E50" s="19">
        <f>[1]Sheet2!E38</f>
        <v>0</v>
      </c>
      <c r="F50" s="20" t="str">
        <f t="shared" si="0"/>
        <v/>
      </c>
      <c r="G50" s="29"/>
      <c r="H50" s="19">
        <f>[1]Sheet2!F38</f>
        <v>0</v>
      </c>
      <c r="I50" s="19">
        <f>[1]Sheet2!G38</f>
        <v>0</v>
      </c>
      <c r="J50" s="19" t="str">
        <f t="shared" si="1"/>
        <v/>
      </c>
      <c r="K50" s="34"/>
      <c r="L50" s="19">
        <f t="shared" si="44"/>
        <v>0</v>
      </c>
      <c r="M50" s="19">
        <f t="shared" si="45"/>
        <v>0</v>
      </c>
      <c r="N50" s="19" t="str">
        <f t="shared" ref="N50:N52" si="48">IF(ISERROR(L50/M50),"",L50/M50)</f>
        <v/>
      </c>
      <c r="O50" s="34"/>
      <c r="P50" s="19">
        <f>[1]Sheet2!H38</f>
        <v>0.41666700000000001</v>
      </c>
      <c r="Q50" s="19">
        <f>[1]Sheet2!I38</f>
        <v>1</v>
      </c>
      <c r="R50" s="19">
        <f t="shared" si="5"/>
        <v>0.41666700000000001</v>
      </c>
      <c r="S50" s="19"/>
      <c r="T50" s="34"/>
      <c r="U50" s="19">
        <f t="shared" si="46"/>
        <v>0.41666700000000001</v>
      </c>
      <c r="V50" s="19">
        <f t="shared" si="47"/>
        <v>1</v>
      </c>
      <c r="W50" s="19">
        <f t="shared" si="39"/>
        <v>0.41666700000000001</v>
      </c>
    </row>
    <row r="51" spans="1:23" ht="12.75" customHeight="1" x14ac:dyDescent="0.25">
      <c r="A51" s="3"/>
      <c r="B51" s="17" t="str">
        <f>[1]Sheet2!B39</f>
        <v>CHS</v>
      </c>
      <c r="C51" s="18">
        <f>[1]Sheet2!C39</f>
        <v>1</v>
      </c>
      <c r="D51" s="19">
        <f>[1]Sheet2!D39</f>
        <v>0</v>
      </c>
      <c r="E51" s="19">
        <f>[1]Sheet2!E39</f>
        <v>0</v>
      </c>
      <c r="F51" s="20" t="str">
        <f t="shared" si="0"/>
        <v/>
      </c>
      <c r="G51" s="29"/>
      <c r="H51" s="19">
        <f>[1]Sheet2!F39</f>
        <v>0</v>
      </c>
      <c r="I51" s="19">
        <f>[1]Sheet2!G39</f>
        <v>0</v>
      </c>
      <c r="J51" s="19" t="str">
        <f t="shared" si="1"/>
        <v/>
      </c>
      <c r="K51" s="34"/>
      <c r="L51" s="19">
        <f t="shared" si="44"/>
        <v>0</v>
      </c>
      <c r="M51" s="19">
        <f t="shared" si="45"/>
        <v>0</v>
      </c>
      <c r="N51" s="19" t="str">
        <f t="shared" si="48"/>
        <v/>
      </c>
      <c r="O51" s="34"/>
      <c r="P51" s="19">
        <f>[1]Sheet2!H39</f>
        <v>8.3333000000000004E-2</v>
      </c>
      <c r="Q51" s="19">
        <f>[1]Sheet2!I39</f>
        <v>0.26700000000000002</v>
      </c>
      <c r="R51" s="19">
        <f t="shared" si="5"/>
        <v>0.31210861423220976</v>
      </c>
      <c r="S51" s="19"/>
      <c r="T51" s="34"/>
      <c r="U51" s="19">
        <f t="shared" si="46"/>
        <v>8.3333000000000004E-2</v>
      </c>
      <c r="V51" s="19">
        <f t="shared" si="47"/>
        <v>0.26700000000000002</v>
      </c>
      <c r="W51" s="19">
        <f t="shared" si="39"/>
        <v>0.31210861423220976</v>
      </c>
    </row>
    <row r="52" spans="1:23" ht="12.75" hidden="1" customHeight="1" x14ac:dyDescent="0.25">
      <c r="A52" s="3"/>
      <c r="B52" s="17" t="str">
        <f>[1]Sheet2!B40</f>
        <v>GEOG</v>
      </c>
      <c r="C52" s="18">
        <f>[1]Sheet2!C40</f>
        <v>0</v>
      </c>
      <c r="D52" s="19">
        <f>[1]Sheet2!D40</f>
        <v>0</v>
      </c>
      <c r="E52" s="19">
        <f>[1]Sheet2!E40</f>
        <v>0</v>
      </c>
      <c r="F52" s="20" t="str">
        <f t="shared" si="0"/>
        <v/>
      </c>
      <c r="G52" s="29"/>
      <c r="H52" s="19">
        <f>[1]Sheet2!F40</f>
        <v>0</v>
      </c>
      <c r="I52" s="19">
        <f>[1]Sheet2!G40</f>
        <v>0</v>
      </c>
      <c r="J52" s="19" t="str">
        <f t="shared" si="1"/>
        <v/>
      </c>
      <c r="K52" s="34"/>
      <c r="L52" s="19">
        <f t="shared" si="44"/>
        <v>0</v>
      </c>
      <c r="M52" s="19">
        <f t="shared" si="45"/>
        <v>0</v>
      </c>
      <c r="N52" s="19" t="str">
        <f t="shared" si="48"/>
        <v/>
      </c>
      <c r="O52" s="34"/>
      <c r="P52" s="19">
        <f>[1]Sheet2!H40</f>
        <v>0</v>
      </c>
      <c r="Q52" s="19">
        <f>[1]Sheet2!I40</f>
        <v>0</v>
      </c>
      <c r="R52" s="19" t="str">
        <f t="shared" si="5"/>
        <v/>
      </c>
      <c r="S52" s="19"/>
      <c r="T52" s="34"/>
      <c r="U52" s="19">
        <f t="shared" si="46"/>
        <v>0</v>
      </c>
      <c r="V52" s="19">
        <f t="shared" si="47"/>
        <v>0</v>
      </c>
      <c r="W52" s="19" t="str">
        <f t="shared" ref="W52" si="49">IF(ISERROR(U52/V52),"",U52/V52)</f>
        <v/>
      </c>
    </row>
    <row r="53" spans="1:23" ht="12.75" customHeight="1" x14ac:dyDescent="0.25">
      <c r="A53" s="3"/>
      <c r="B53" s="17" t="str">
        <f>[1]Sheet2!B41</f>
        <v>GEOL</v>
      </c>
      <c r="C53" s="18">
        <f>[1]Sheet2!C41</f>
        <v>2</v>
      </c>
      <c r="D53" s="19">
        <f>[1]Sheet2!D41</f>
        <v>0</v>
      </c>
      <c r="E53" s="19">
        <f>[1]Sheet2!E41</f>
        <v>0</v>
      </c>
      <c r="F53" s="20" t="str">
        <f t="shared" si="0"/>
        <v/>
      </c>
      <c r="G53" s="29"/>
      <c r="H53" s="19">
        <f>[1]Sheet2!F41</f>
        <v>4.0833329999999997</v>
      </c>
      <c r="I53" s="19">
        <f>[1]Sheet2!G41</f>
        <v>1</v>
      </c>
      <c r="J53" s="19">
        <f t="shared" si="1"/>
        <v>4.0833329999999997</v>
      </c>
      <c r="K53" s="34"/>
      <c r="L53" s="19">
        <f t="shared" si="44"/>
        <v>4.0833329999999997</v>
      </c>
      <c r="M53" s="19">
        <f t="shared" si="45"/>
        <v>1</v>
      </c>
      <c r="N53" s="19">
        <f t="shared" si="36"/>
        <v>4.0833329999999997</v>
      </c>
      <c r="O53" s="34"/>
      <c r="P53" s="19">
        <f>[1]Sheet2!H41</f>
        <v>0</v>
      </c>
      <c r="Q53" s="19">
        <f>[1]Sheet2!I41</f>
        <v>0</v>
      </c>
      <c r="R53" s="19" t="str">
        <f t="shared" si="5"/>
        <v/>
      </c>
      <c r="S53" s="19"/>
      <c r="T53" s="34"/>
      <c r="U53" s="19">
        <f t="shared" si="46"/>
        <v>4.0833329999999997</v>
      </c>
      <c r="V53" s="19">
        <f t="shared" si="47"/>
        <v>1</v>
      </c>
      <c r="W53" s="19">
        <f t="shared" si="39"/>
        <v>4.0833329999999997</v>
      </c>
    </row>
    <row r="54" spans="1:23" ht="12.75" customHeight="1" x14ac:dyDescent="0.25">
      <c r="A54" s="3"/>
      <c r="B54" s="17" t="str">
        <f>[1]Sheet2!B42</f>
        <v>HIST</v>
      </c>
      <c r="C54" s="18">
        <f>[1]Sheet2!C42</f>
        <v>2</v>
      </c>
      <c r="D54" s="19">
        <f>[1]Sheet2!D42</f>
        <v>0</v>
      </c>
      <c r="E54" s="19">
        <f>[1]Sheet2!E42</f>
        <v>0</v>
      </c>
      <c r="F54" s="20" t="str">
        <f t="shared" si="0"/>
        <v/>
      </c>
      <c r="G54" s="29"/>
      <c r="H54" s="19">
        <f>[1]Sheet2!F42</f>
        <v>0</v>
      </c>
      <c r="I54" s="19">
        <f>[1]Sheet2!G42</f>
        <v>0</v>
      </c>
      <c r="J54" s="19" t="str">
        <f t="shared" si="1"/>
        <v/>
      </c>
      <c r="K54" s="34"/>
      <c r="L54" s="19">
        <f t="shared" si="44"/>
        <v>0</v>
      </c>
      <c r="M54" s="19">
        <f t="shared" si="45"/>
        <v>0</v>
      </c>
      <c r="N54" s="19" t="str">
        <f t="shared" ref="N54:N59" si="50">IF(ISERROR(L54/M54),"",L54/M54)</f>
        <v/>
      </c>
      <c r="O54" s="34"/>
      <c r="P54" s="19">
        <f>[1]Sheet2!H42</f>
        <v>8.3333000000000004E-2</v>
      </c>
      <c r="Q54" s="19">
        <f>[1]Sheet2!I42</f>
        <v>0.26700000000000002</v>
      </c>
      <c r="R54" s="19">
        <f t="shared" si="5"/>
        <v>0.31210861423220976</v>
      </c>
      <c r="S54" s="19"/>
      <c r="T54" s="34"/>
      <c r="U54" s="19">
        <f t="shared" si="46"/>
        <v>8.3333000000000004E-2</v>
      </c>
      <c r="V54" s="19">
        <f t="shared" si="47"/>
        <v>0.26700000000000002</v>
      </c>
      <c r="W54" s="19">
        <f t="shared" si="39"/>
        <v>0.31210861423220976</v>
      </c>
    </row>
    <row r="55" spans="1:23" ht="12.75" hidden="1" customHeight="1" x14ac:dyDescent="0.25">
      <c r="A55" s="3"/>
      <c r="B55" s="17" t="str">
        <f>[1]Sheet2!B43</f>
        <v>LAS</v>
      </c>
      <c r="C55" s="18">
        <f>[1]Sheet2!C43</f>
        <v>0</v>
      </c>
      <c r="D55" s="19">
        <f>[1]Sheet2!D43</f>
        <v>0</v>
      </c>
      <c r="E55" s="19">
        <f>[1]Sheet2!E43</f>
        <v>0</v>
      </c>
      <c r="F55" s="20" t="str">
        <f t="shared" si="0"/>
        <v/>
      </c>
      <c r="G55" s="29"/>
      <c r="H55" s="19">
        <f>[1]Sheet2!F43</f>
        <v>0</v>
      </c>
      <c r="I55" s="19">
        <f>[1]Sheet2!G43</f>
        <v>0</v>
      </c>
      <c r="J55" s="19" t="str">
        <f t="shared" si="1"/>
        <v/>
      </c>
      <c r="K55" s="34"/>
      <c r="L55" s="19">
        <f t="shared" si="44"/>
        <v>0</v>
      </c>
      <c r="M55" s="19">
        <f t="shared" si="45"/>
        <v>0</v>
      </c>
      <c r="N55" s="19" t="str">
        <f t="shared" si="50"/>
        <v/>
      </c>
      <c r="O55" s="34"/>
      <c r="P55" s="19">
        <f>[1]Sheet2!H43</f>
        <v>0</v>
      </c>
      <c r="Q55" s="19">
        <f>[1]Sheet2!I43</f>
        <v>0</v>
      </c>
      <c r="R55" s="19" t="str">
        <f t="shared" si="5"/>
        <v/>
      </c>
      <c r="S55" s="19"/>
      <c r="T55" s="34"/>
      <c r="U55" s="19">
        <f t="shared" si="46"/>
        <v>0</v>
      </c>
      <c r="V55" s="19">
        <f t="shared" si="47"/>
        <v>0</v>
      </c>
      <c r="W55" s="19" t="str">
        <f t="shared" ref="W55:W59" si="51">IF(ISERROR(U55/V55),"",U55/V55)</f>
        <v/>
      </c>
    </row>
    <row r="56" spans="1:23" ht="12.75" hidden="1" customHeight="1" x14ac:dyDescent="0.25">
      <c r="A56" s="3"/>
      <c r="B56" s="17" t="str">
        <f>[1]Sheet2!B44</f>
        <v>MATH</v>
      </c>
      <c r="C56" s="18">
        <f>[1]Sheet2!C44</f>
        <v>0</v>
      </c>
      <c r="D56" s="19">
        <f>[1]Sheet2!D44</f>
        <v>0</v>
      </c>
      <c r="E56" s="19">
        <f>[1]Sheet2!E44</f>
        <v>0</v>
      </c>
      <c r="F56" s="20" t="str">
        <f t="shared" si="0"/>
        <v/>
      </c>
      <c r="G56" s="29"/>
      <c r="H56" s="19">
        <f>[1]Sheet2!F44</f>
        <v>0</v>
      </c>
      <c r="I56" s="19">
        <f>[1]Sheet2!G44</f>
        <v>0</v>
      </c>
      <c r="J56" s="19" t="str">
        <f t="shared" si="1"/>
        <v/>
      </c>
      <c r="K56" s="34"/>
      <c r="L56" s="19">
        <f t="shared" si="44"/>
        <v>0</v>
      </c>
      <c r="M56" s="19">
        <f t="shared" si="45"/>
        <v>0</v>
      </c>
      <c r="N56" s="19" t="str">
        <f t="shared" si="50"/>
        <v/>
      </c>
      <c r="O56" s="34"/>
      <c r="P56" s="19">
        <f>[1]Sheet2!H44</f>
        <v>0</v>
      </c>
      <c r="Q56" s="19">
        <f>[1]Sheet2!I44</f>
        <v>0</v>
      </c>
      <c r="R56" s="19" t="str">
        <f t="shared" si="5"/>
        <v/>
      </c>
      <c r="S56" s="19"/>
      <c r="T56" s="34"/>
      <c r="U56" s="19">
        <f t="shared" si="46"/>
        <v>0</v>
      </c>
      <c r="V56" s="19">
        <f t="shared" si="47"/>
        <v>0</v>
      </c>
      <c r="W56" s="19" t="str">
        <f t="shared" si="51"/>
        <v/>
      </c>
    </row>
    <row r="57" spans="1:23" ht="12.75" hidden="1" customHeight="1" x14ac:dyDescent="0.25">
      <c r="A57" s="3"/>
      <c r="B57" s="17" t="str">
        <f>[1]Sheet2!B45</f>
        <v>NATS</v>
      </c>
      <c r="C57" s="18">
        <f>[1]Sheet2!C45</f>
        <v>0</v>
      </c>
      <c r="D57" s="19">
        <f>[1]Sheet2!D45</f>
        <v>0</v>
      </c>
      <c r="E57" s="19">
        <f>[1]Sheet2!E45</f>
        <v>0</v>
      </c>
      <c r="F57" s="20" t="str">
        <f t="shared" si="0"/>
        <v/>
      </c>
      <c r="G57" s="29"/>
      <c r="H57" s="19">
        <f>[1]Sheet2!F45</f>
        <v>0</v>
      </c>
      <c r="I57" s="19">
        <f>[1]Sheet2!G45</f>
        <v>0</v>
      </c>
      <c r="J57" s="19" t="str">
        <f t="shared" si="1"/>
        <v/>
      </c>
      <c r="K57" s="34"/>
      <c r="L57" s="19">
        <f t="shared" si="44"/>
        <v>0</v>
      </c>
      <c r="M57" s="19">
        <f t="shared" si="45"/>
        <v>0</v>
      </c>
      <c r="N57" s="19" t="str">
        <f t="shared" si="50"/>
        <v/>
      </c>
      <c r="O57" s="34"/>
      <c r="P57" s="19">
        <f>[1]Sheet2!H45</f>
        <v>0</v>
      </c>
      <c r="Q57" s="19">
        <f>[1]Sheet2!I45</f>
        <v>0</v>
      </c>
      <c r="R57" s="19" t="str">
        <f t="shared" si="5"/>
        <v/>
      </c>
      <c r="S57" s="19"/>
      <c r="T57" s="34"/>
      <c r="U57" s="19">
        <f t="shared" si="46"/>
        <v>0</v>
      </c>
      <c r="V57" s="19">
        <f t="shared" si="47"/>
        <v>0</v>
      </c>
      <c r="W57" s="19" t="str">
        <f t="shared" si="51"/>
        <v/>
      </c>
    </row>
    <row r="58" spans="1:23" ht="12.75" hidden="1" customHeight="1" x14ac:dyDescent="0.25">
      <c r="A58" s="3"/>
      <c r="B58" s="17" t="str">
        <f>[1]Sheet2!B46</f>
        <v>NSS</v>
      </c>
      <c r="C58" s="18">
        <f>[1]Sheet2!C46</f>
        <v>0</v>
      </c>
      <c r="D58" s="19">
        <f>[1]Sheet2!D46</f>
        <v>0</v>
      </c>
      <c r="E58" s="19">
        <f>[1]Sheet2!E46</f>
        <v>0</v>
      </c>
      <c r="F58" s="20" t="str">
        <f t="shared" si="0"/>
        <v/>
      </c>
      <c r="G58" s="29"/>
      <c r="H58" s="19">
        <f>[1]Sheet2!F46</f>
        <v>0</v>
      </c>
      <c r="I58" s="19">
        <f>[1]Sheet2!G46</f>
        <v>0</v>
      </c>
      <c r="J58" s="19" t="str">
        <f t="shared" si="1"/>
        <v/>
      </c>
      <c r="K58" s="34"/>
      <c r="L58" s="19">
        <f t="shared" si="44"/>
        <v>0</v>
      </c>
      <c r="M58" s="19">
        <f t="shared" si="45"/>
        <v>0</v>
      </c>
      <c r="N58" s="19" t="str">
        <f t="shared" si="50"/>
        <v/>
      </c>
      <c r="O58" s="34"/>
      <c r="P58" s="19">
        <f>[1]Sheet2!H46</f>
        <v>0</v>
      </c>
      <c r="Q58" s="19">
        <f>[1]Sheet2!I46</f>
        <v>0</v>
      </c>
      <c r="R58" s="19" t="str">
        <f t="shared" si="5"/>
        <v/>
      </c>
      <c r="S58" s="19"/>
      <c r="T58" s="34"/>
      <c r="U58" s="19">
        <f t="shared" si="46"/>
        <v>0</v>
      </c>
      <c r="V58" s="19">
        <f t="shared" si="47"/>
        <v>0</v>
      </c>
      <c r="W58" s="19" t="str">
        <f t="shared" si="51"/>
        <v/>
      </c>
    </row>
    <row r="59" spans="1:23" ht="12.75" hidden="1" customHeight="1" x14ac:dyDescent="0.25">
      <c r="A59" s="3"/>
      <c r="B59" s="17" t="str">
        <f>[1]Sheet2!B47</f>
        <v>PAS</v>
      </c>
      <c r="C59" s="18">
        <f>[1]Sheet2!C47</f>
        <v>0</v>
      </c>
      <c r="D59" s="19">
        <f>[1]Sheet2!D47</f>
        <v>0</v>
      </c>
      <c r="E59" s="19">
        <f>[1]Sheet2!E47</f>
        <v>0</v>
      </c>
      <c r="F59" s="20" t="str">
        <f t="shared" si="0"/>
        <v/>
      </c>
      <c r="G59" s="29"/>
      <c r="H59" s="19">
        <f>[1]Sheet2!F47</f>
        <v>0</v>
      </c>
      <c r="I59" s="19">
        <f>[1]Sheet2!G47</f>
        <v>0</v>
      </c>
      <c r="J59" s="19" t="str">
        <f t="shared" si="1"/>
        <v/>
      </c>
      <c r="K59" s="34"/>
      <c r="L59" s="19">
        <f t="shared" si="44"/>
        <v>0</v>
      </c>
      <c r="M59" s="19">
        <f t="shared" si="45"/>
        <v>0</v>
      </c>
      <c r="N59" s="19" t="str">
        <f t="shared" si="50"/>
        <v/>
      </c>
      <c r="O59" s="34"/>
      <c r="P59" s="19">
        <f>[1]Sheet2!H47</f>
        <v>0</v>
      </c>
      <c r="Q59" s="19">
        <f>[1]Sheet2!I47</f>
        <v>0</v>
      </c>
      <c r="R59" s="19" t="str">
        <f t="shared" si="5"/>
        <v/>
      </c>
      <c r="S59" s="19"/>
      <c r="T59" s="34"/>
      <c r="U59" s="19">
        <f t="shared" si="46"/>
        <v>0</v>
      </c>
      <c r="V59" s="19">
        <f t="shared" si="47"/>
        <v>0</v>
      </c>
      <c r="W59" s="19" t="str">
        <f t="shared" si="51"/>
        <v/>
      </c>
    </row>
    <row r="60" spans="1:23" ht="12.75" customHeight="1" x14ac:dyDescent="0.25">
      <c r="A60" s="3"/>
      <c r="B60" s="17" t="str">
        <f>[1]Sheet2!B48</f>
        <v>PHYS</v>
      </c>
      <c r="C60" s="18">
        <f>[1]Sheet2!C48</f>
        <v>4</v>
      </c>
      <c r="D60" s="19">
        <f>[1]Sheet2!D48</f>
        <v>0</v>
      </c>
      <c r="E60" s="19">
        <f>[1]Sheet2!E48</f>
        <v>0</v>
      </c>
      <c r="F60" s="20" t="str">
        <f t="shared" si="0"/>
        <v/>
      </c>
      <c r="G60" s="29"/>
      <c r="H60" s="19">
        <f>[1]Sheet2!F48</f>
        <v>6.6667000000000004E-2</v>
      </c>
      <c r="I60" s="19">
        <f>[1]Sheet2!G48</f>
        <v>2.1999999999999999E-2</v>
      </c>
      <c r="J60" s="19">
        <f t="shared" si="1"/>
        <v>3.0303181818181821</v>
      </c>
      <c r="K60" s="34"/>
      <c r="L60" s="19">
        <f t="shared" si="44"/>
        <v>6.6667000000000004E-2</v>
      </c>
      <c r="M60" s="19">
        <f t="shared" si="45"/>
        <v>2.1999999999999999E-2</v>
      </c>
      <c r="N60" s="19">
        <f t="shared" ref="N60:N61" si="52">L60/M60</f>
        <v>3.0303181818181821</v>
      </c>
      <c r="O60" s="34"/>
      <c r="P60" s="19">
        <f>[1]Sheet2!H48</f>
        <v>0.25</v>
      </c>
      <c r="Q60" s="19">
        <f>[1]Sheet2!I48</f>
        <v>3.3000000000000002E-2</v>
      </c>
      <c r="R60" s="19">
        <f t="shared" si="5"/>
        <v>7.5757575757575752</v>
      </c>
      <c r="S60" s="19"/>
      <c r="T60" s="34"/>
      <c r="U60" s="19">
        <f t="shared" si="46"/>
        <v>0.31666700000000003</v>
      </c>
      <c r="V60" s="19">
        <f t="shared" si="47"/>
        <v>5.5E-2</v>
      </c>
      <c r="W60" s="19">
        <f t="shared" ref="W60:W61" si="53">U60/V60</f>
        <v>5.7575818181818184</v>
      </c>
    </row>
    <row r="61" spans="1:23" ht="12.75" customHeight="1" x14ac:dyDescent="0.25">
      <c r="A61" s="3"/>
      <c r="B61" s="17" t="str">
        <f>[1]Sheet2!B49</f>
        <v>POLS</v>
      </c>
      <c r="C61" s="18">
        <f>[1]Sheet2!C49</f>
        <v>1</v>
      </c>
      <c r="D61" s="19">
        <f>[1]Sheet2!D49</f>
        <v>0</v>
      </c>
      <c r="E61" s="19">
        <f>[1]Sheet2!E49</f>
        <v>0</v>
      </c>
      <c r="F61" s="20" t="str">
        <f t="shared" si="0"/>
        <v/>
      </c>
      <c r="G61" s="29"/>
      <c r="H61" s="19">
        <f>[1]Sheet2!F49</f>
        <v>6.6667000000000004E-2</v>
      </c>
      <c r="I61" s="19">
        <f>[1]Sheet2!G49</f>
        <v>2.1999999999999999E-2</v>
      </c>
      <c r="J61" s="19">
        <f t="shared" si="1"/>
        <v>3.0303181818181821</v>
      </c>
      <c r="K61" s="34"/>
      <c r="L61" s="19">
        <f t="shared" si="44"/>
        <v>6.6667000000000004E-2</v>
      </c>
      <c r="M61" s="19">
        <f t="shared" si="45"/>
        <v>2.1999999999999999E-2</v>
      </c>
      <c r="N61" s="19">
        <f t="shared" si="52"/>
        <v>3.0303181818181821</v>
      </c>
      <c r="O61" s="34"/>
      <c r="P61" s="19">
        <f>[1]Sheet2!H49</f>
        <v>0</v>
      </c>
      <c r="Q61" s="19">
        <f>[1]Sheet2!I49</f>
        <v>0</v>
      </c>
      <c r="R61" s="19" t="str">
        <f t="shared" si="5"/>
        <v/>
      </c>
      <c r="S61" s="19"/>
      <c r="T61" s="34"/>
      <c r="U61" s="19">
        <f t="shared" si="46"/>
        <v>6.6667000000000004E-2</v>
      </c>
      <c r="V61" s="19">
        <f t="shared" si="47"/>
        <v>2.1999999999999999E-2</v>
      </c>
      <c r="W61" s="19">
        <f t="shared" si="53"/>
        <v>3.0303181818181821</v>
      </c>
    </row>
    <row r="62" spans="1:23" ht="12.75" hidden="1" customHeight="1" x14ac:dyDescent="0.25">
      <c r="A62" s="3"/>
      <c r="B62" s="17" t="str">
        <f>[1]Sheet2!B50</f>
        <v>PSY</v>
      </c>
      <c r="C62" s="17">
        <f>[1]Sheet2!C50</f>
        <v>2</v>
      </c>
      <c r="D62" s="19">
        <f>[1]Sheet2!D50</f>
        <v>0</v>
      </c>
      <c r="E62" s="19">
        <f>[1]Sheet2!E50</f>
        <v>0</v>
      </c>
      <c r="F62" s="20" t="str">
        <f>IF(ISERROR(D62/E62),"",D62/E62)</f>
        <v/>
      </c>
      <c r="G62" s="29"/>
      <c r="H62" s="19">
        <f>[1]Sheet2!F50</f>
        <v>0</v>
      </c>
      <c r="I62" s="19">
        <f>[1]Sheet2!G50</f>
        <v>0</v>
      </c>
      <c r="J62" s="19" t="str">
        <f>IF(ISERROR(H62/I62),"",H62/I62)</f>
        <v/>
      </c>
      <c r="K62" s="34"/>
      <c r="L62" s="19">
        <f t="shared" si="44"/>
        <v>0</v>
      </c>
      <c r="M62" s="19">
        <f t="shared" si="45"/>
        <v>0</v>
      </c>
      <c r="N62" s="19" t="str">
        <f t="shared" ref="N62:N63" si="54">IF(ISERROR(L62/M62),"",L62/M62)</f>
        <v/>
      </c>
      <c r="O62" s="34"/>
      <c r="P62" s="19">
        <f>[1]Sheet2!H50</f>
        <v>0</v>
      </c>
      <c r="Q62" s="19">
        <f>[1]Sheet2!I50</f>
        <v>0</v>
      </c>
      <c r="R62" s="19" t="str">
        <f>IF(ISERROR(P62/Q62),"",P62/Q62)</f>
        <v/>
      </c>
      <c r="S62" s="19"/>
      <c r="T62" s="34"/>
      <c r="U62" s="19">
        <f t="shared" si="46"/>
        <v>0</v>
      </c>
      <c r="V62" s="19">
        <f t="shared" si="47"/>
        <v>0</v>
      </c>
      <c r="W62" s="19" t="str">
        <f t="shared" ref="W62:W63" si="55">IF(ISERROR(U62/V62),"",U62/V62)</f>
        <v/>
      </c>
    </row>
    <row r="63" spans="1:23" ht="12.75" hidden="1" customHeight="1" x14ac:dyDescent="0.25">
      <c r="A63" s="3"/>
      <c r="B63" s="60" t="str">
        <f>[1]Sheet2!B51</f>
        <v>SOC</v>
      </c>
      <c r="C63" s="60">
        <f>[1]Sheet2!C51</f>
        <v>0</v>
      </c>
      <c r="D63" s="70">
        <f>[1]Sheet2!D51</f>
        <v>0</v>
      </c>
      <c r="E63" s="70">
        <f>[1]Sheet2!E51</f>
        <v>0</v>
      </c>
      <c r="F63" s="65" t="str">
        <f>IF(ISERROR(D63/E63),"",D63/E63)</f>
        <v/>
      </c>
      <c r="G63" s="29"/>
      <c r="H63" s="70">
        <f>[1]Sheet2!F51</f>
        <v>0</v>
      </c>
      <c r="I63" s="70">
        <f>[1]Sheet2!G51</f>
        <v>0</v>
      </c>
      <c r="J63" s="70" t="str">
        <f>IF(ISERROR(H63/I63),"",H63/I63)</f>
        <v/>
      </c>
      <c r="K63" s="34"/>
      <c r="L63" s="70">
        <f t="shared" si="44"/>
        <v>0</v>
      </c>
      <c r="M63" s="70">
        <f t="shared" si="45"/>
        <v>0</v>
      </c>
      <c r="N63" s="70" t="str">
        <f t="shared" si="54"/>
        <v/>
      </c>
      <c r="O63" s="34"/>
      <c r="P63" s="70">
        <f>[1]Sheet2!H51</f>
        <v>0</v>
      </c>
      <c r="Q63" s="70">
        <f>[1]Sheet2!I51</f>
        <v>0</v>
      </c>
      <c r="R63" s="70" t="str">
        <f>IF(ISERROR(P63/Q63),"",P63/Q63)</f>
        <v/>
      </c>
      <c r="S63" s="19"/>
      <c r="T63" s="34"/>
      <c r="U63" s="70">
        <f t="shared" si="46"/>
        <v>0</v>
      </c>
      <c r="V63" s="70">
        <f t="shared" si="47"/>
        <v>0</v>
      </c>
      <c r="W63" s="70" t="str">
        <f t="shared" si="55"/>
        <v/>
      </c>
    </row>
    <row r="64" spans="1:23" ht="12.75" customHeight="1" x14ac:dyDescent="0.25">
      <c r="A64" s="3"/>
      <c r="B64" s="66" t="s">
        <v>51</v>
      </c>
      <c r="C64" s="66">
        <f>SUM(C45:C61)</f>
        <v>127</v>
      </c>
      <c r="D64" s="73">
        <f>SUM(D48:D63)</f>
        <v>0</v>
      </c>
      <c r="E64" s="73">
        <f>SUM(E48:E63)</f>
        <v>0</v>
      </c>
      <c r="F64" s="67" t="str">
        <f>IF(ISERROR(D64/E64),"",D64/E64)</f>
        <v/>
      </c>
      <c r="G64" s="30"/>
      <c r="H64" s="73">
        <f>SUM(H48:H63)</f>
        <v>10.950001</v>
      </c>
      <c r="I64" s="73">
        <f>SUM(I48:I63)</f>
        <v>2.1739999999999995</v>
      </c>
      <c r="J64" s="73">
        <f>IF(ISERROR(H64/I64),"",H64/I64)</f>
        <v>5.0367989880404798</v>
      </c>
      <c r="K64" s="35"/>
      <c r="L64" s="73">
        <f t="shared" si="44"/>
        <v>10.950001</v>
      </c>
      <c r="M64" s="73">
        <f t="shared" si="45"/>
        <v>2.1739999999999995</v>
      </c>
      <c r="N64" s="73">
        <f>L64/M64</f>
        <v>5.0367989880404798</v>
      </c>
      <c r="O64" s="35"/>
      <c r="P64" s="73">
        <f>SUM(P48:P63)</f>
        <v>1.166666</v>
      </c>
      <c r="Q64" s="73">
        <f>SUM(Q48:Q63)</f>
        <v>2.4369999999999998</v>
      </c>
      <c r="R64" s="73">
        <f>IF(ISERROR(P64/Q64),"",P64/Q64)</f>
        <v>0.47873040623717689</v>
      </c>
      <c r="S64" s="21"/>
      <c r="T64" s="35"/>
      <c r="U64" s="73">
        <f t="shared" si="46"/>
        <v>12.116667</v>
      </c>
      <c r="V64" s="73">
        <f t="shared" si="47"/>
        <v>4.6109999999999989</v>
      </c>
      <c r="W64" s="73">
        <f>U64/V64</f>
        <v>2.6277742355237481</v>
      </c>
    </row>
    <row r="65" spans="1:26" ht="5.0999999999999996" hidden="1" customHeight="1" x14ac:dyDescent="0.25">
      <c r="A65" s="3"/>
      <c r="B65" s="3"/>
      <c r="C65" s="3"/>
      <c r="D65" s="7"/>
      <c r="E65" s="7"/>
      <c r="F65" s="6"/>
      <c r="G65" s="6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6" ht="12.75" hidden="1" customHeight="1" x14ac:dyDescent="0.25">
      <c r="A66" s="3" t="str">
        <f>[1]Sheet2!A52</f>
        <v>UN</v>
      </c>
      <c r="B66" s="3" t="str">
        <f>[1]Sheet2!B52</f>
        <v>ATHL</v>
      </c>
      <c r="C66" s="3">
        <f>[1]Sheet2!C52</f>
        <v>0</v>
      </c>
      <c r="D66" s="9">
        <f>[1]Sheet2!D52</f>
        <v>0</v>
      </c>
      <c r="E66" s="9">
        <f>[1]Sheet2!E52</f>
        <v>0</v>
      </c>
      <c r="F66" s="5" t="str">
        <f>IF(ISERROR(D66/E66),"",D66/E66)</f>
        <v/>
      </c>
      <c r="G66" s="5"/>
      <c r="H66" s="9">
        <f>[1]Sheet2!F52</f>
        <v>0</v>
      </c>
      <c r="I66" s="9">
        <f>[1]Sheet2!G52</f>
        <v>0</v>
      </c>
      <c r="J66" s="9" t="str">
        <f t="shared" ref="J66:J72" si="56">IF(ISERROR(H66/I66),"",H66/I66)</f>
        <v/>
      </c>
      <c r="K66" s="9"/>
      <c r="L66" s="9">
        <f t="shared" ref="L66:M70" si="57">D66+H66</f>
        <v>0</v>
      </c>
      <c r="M66" s="9">
        <f t="shared" si="57"/>
        <v>0</v>
      </c>
      <c r="N66" s="9" t="str">
        <f t="shared" ref="N66:N70" si="58">IF(ISERROR(L66/M66),"",L66/M66)</f>
        <v/>
      </c>
      <c r="O66" s="9"/>
      <c r="P66" s="9">
        <f>[1]Sheet2!H52</f>
        <v>0</v>
      </c>
      <c r="Q66" s="9">
        <f>[1]Sheet2!I52</f>
        <v>0</v>
      </c>
      <c r="R66" s="9" t="str">
        <f t="shared" ref="R66:R72" si="59">IF(ISERROR(P66/Q66),"",P66/Q66)</f>
        <v/>
      </c>
      <c r="S66" s="9"/>
      <c r="T66" s="9"/>
      <c r="U66" s="9">
        <f t="shared" ref="U66:V70" si="60">L66+P66</f>
        <v>0</v>
      </c>
      <c r="V66" s="9">
        <f t="shared" si="60"/>
        <v>0</v>
      </c>
      <c r="W66" s="9" t="str">
        <f t="shared" ref="W66:W70" si="61">IF(ISERROR(U66/V66),"",U66/V66)</f>
        <v/>
      </c>
    </row>
    <row r="67" spans="1:26" ht="12.75" hidden="1" customHeight="1" x14ac:dyDescent="0.25">
      <c r="A67" s="3"/>
      <c r="B67" s="3" t="str">
        <f>[1]Sheet2!B53</f>
        <v>HNRS</v>
      </c>
      <c r="C67" s="3">
        <f>[1]Sheet2!C53</f>
        <v>0</v>
      </c>
      <c r="D67" s="9">
        <f>[1]Sheet2!D53</f>
        <v>0</v>
      </c>
      <c r="E67" s="9">
        <f>[1]Sheet2!E53</f>
        <v>0</v>
      </c>
      <c r="F67" s="5" t="str">
        <f>IF(ISERROR(D67/E67),"",D67/E67)</f>
        <v/>
      </c>
      <c r="G67" s="5"/>
      <c r="H67" s="9">
        <f>[1]Sheet2!F53</f>
        <v>0</v>
      </c>
      <c r="I67" s="9">
        <f>[1]Sheet2!G53</f>
        <v>0</v>
      </c>
      <c r="J67" s="9" t="str">
        <f t="shared" si="56"/>
        <v/>
      </c>
      <c r="K67" s="9"/>
      <c r="L67" s="9">
        <f t="shared" si="57"/>
        <v>0</v>
      </c>
      <c r="M67" s="9">
        <f t="shared" si="57"/>
        <v>0</v>
      </c>
      <c r="N67" s="9" t="str">
        <f t="shared" si="58"/>
        <v/>
      </c>
      <c r="O67" s="9"/>
      <c r="P67" s="9">
        <f>[1]Sheet2!H53</f>
        <v>0</v>
      </c>
      <c r="Q67" s="9">
        <f>[1]Sheet2!I53</f>
        <v>0</v>
      </c>
      <c r="R67" s="9" t="str">
        <f t="shared" si="59"/>
        <v/>
      </c>
      <c r="S67" s="9"/>
      <c r="T67" s="9"/>
      <c r="U67" s="9">
        <f t="shared" si="60"/>
        <v>0</v>
      </c>
      <c r="V67" s="9">
        <f t="shared" si="60"/>
        <v>0</v>
      </c>
      <c r="W67" s="9" t="str">
        <f t="shared" si="61"/>
        <v/>
      </c>
    </row>
    <row r="68" spans="1:26" ht="12.75" hidden="1" customHeight="1" x14ac:dyDescent="0.25">
      <c r="A68" s="4"/>
      <c r="B68" s="3" t="str">
        <f>[1]Sheet2!B54</f>
        <v>LIBR</v>
      </c>
      <c r="C68" s="3">
        <f>[1]Sheet2!C54</f>
        <v>0</v>
      </c>
      <c r="D68" s="9">
        <f>[1]Sheet2!D54</f>
        <v>0</v>
      </c>
      <c r="E68" s="9">
        <f>[1]Sheet2!E54</f>
        <v>0</v>
      </c>
      <c r="F68" s="5" t="str">
        <f>IF(ISERROR(D68/E68),"",D68/E68)</f>
        <v/>
      </c>
      <c r="G68" s="5"/>
      <c r="H68" s="9">
        <f>[1]Sheet2!F54</f>
        <v>0</v>
      </c>
      <c r="I68" s="9">
        <f>[1]Sheet2!G54</f>
        <v>0</v>
      </c>
      <c r="J68" s="9" t="str">
        <f t="shared" si="56"/>
        <v/>
      </c>
      <c r="K68" s="9"/>
      <c r="L68" s="9">
        <f t="shared" si="57"/>
        <v>0</v>
      </c>
      <c r="M68" s="9">
        <f t="shared" si="57"/>
        <v>0</v>
      </c>
      <c r="N68" s="9" t="str">
        <f t="shared" si="58"/>
        <v/>
      </c>
      <c r="O68" s="9"/>
      <c r="P68" s="9">
        <f>[1]Sheet2!H54</f>
        <v>0</v>
      </c>
      <c r="Q68" s="9">
        <f>[1]Sheet2!I54</f>
        <v>0</v>
      </c>
      <c r="R68" s="9" t="str">
        <f t="shared" si="59"/>
        <v/>
      </c>
      <c r="S68" s="9"/>
      <c r="T68" s="9"/>
      <c r="U68" s="9">
        <f t="shared" si="60"/>
        <v>0</v>
      </c>
      <c r="V68" s="9">
        <f t="shared" si="60"/>
        <v>0</v>
      </c>
      <c r="W68" s="9" t="str">
        <f t="shared" si="61"/>
        <v/>
      </c>
    </row>
    <row r="69" spans="1:26" ht="12.75" hidden="1" customHeight="1" x14ac:dyDescent="0.25">
      <c r="A69" s="4"/>
      <c r="B69" s="3" t="str">
        <f>[1]Sheet2!B55</f>
        <v>UNIV</v>
      </c>
      <c r="C69" s="3">
        <f>[1]Sheet2!C55</f>
        <v>26</v>
      </c>
      <c r="D69" s="9">
        <f>[1]Sheet2!D55</f>
        <v>0</v>
      </c>
      <c r="E69" s="9">
        <f>[1]Sheet2!E55</f>
        <v>0</v>
      </c>
      <c r="F69" s="5" t="str">
        <f>IF(ISERROR(D69/E69),"",D69/E69)</f>
        <v/>
      </c>
      <c r="G69" s="5"/>
      <c r="H69" s="9">
        <f>[1]Sheet2!F55</f>
        <v>0</v>
      </c>
      <c r="I69" s="9">
        <f>[1]Sheet2!G55</f>
        <v>0</v>
      </c>
      <c r="J69" s="9" t="str">
        <f t="shared" si="56"/>
        <v/>
      </c>
      <c r="K69" s="9"/>
      <c r="L69" s="9">
        <f t="shared" si="57"/>
        <v>0</v>
      </c>
      <c r="M69" s="9">
        <f t="shared" si="57"/>
        <v>0</v>
      </c>
      <c r="N69" s="9" t="str">
        <f t="shared" si="58"/>
        <v/>
      </c>
      <c r="O69" s="9"/>
      <c r="P69" s="9">
        <f>[1]Sheet2!H55</f>
        <v>0</v>
      </c>
      <c r="Q69" s="9">
        <f>[1]Sheet2!I55</f>
        <v>0</v>
      </c>
      <c r="R69" s="9" t="str">
        <f t="shared" si="59"/>
        <v/>
      </c>
      <c r="S69" s="9"/>
      <c r="T69" s="9"/>
      <c r="U69" s="9">
        <f t="shared" si="60"/>
        <v>0</v>
      </c>
      <c r="V69" s="9">
        <f t="shared" si="60"/>
        <v>0</v>
      </c>
      <c r="W69" s="9" t="str">
        <f t="shared" si="61"/>
        <v/>
      </c>
    </row>
    <row r="70" spans="1:26" ht="12.75" hidden="1" customHeight="1" x14ac:dyDescent="0.25">
      <c r="A70" s="4"/>
      <c r="B70" s="3" t="s">
        <v>51</v>
      </c>
      <c r="C70" s="3">
        <f>SUM(C51:C67)</f>
        <v>139</v>
      </c>
      <c r="D70" s="7">
        <f>SUM(D66:D69)</f>
        <v>0</v>
      </c>
      <c r="E70" s="7">
        <f>SUM(E66:E69)</f>
        <v>0</v>
      </c>
      <c r="F70" s="6" t="str">
        <f>IF(ISERROR(D70/E70),"",D70/E70)</f>
        <v/>
      </c>
      <c r="G70" s="6"/>
      <c r="H70" s="7">
        <f>SUM(H66:H69)</f>
        <v>0</v>
      </c>
      <c r="I70" s="7">
        <f>SUM(I66:I69)</f>
        <v>0</v>
      </c>
      <c r="J70" s="7" t="str">
        <f t="shared" si="56"/>
        <v/>
      </c>
      <c r="K70" s="7"/>
      <c r="L70" s="7">
        <f t="shared" si="57"/>
        <v>0</v>
      </c>
      <c r="M70" s="7">
        <f t="shared" si="57"/>
        <v>0</v>
      </c>
      <c r="N70" s="9" t="str">
        <f t="shared" si="58"/>
        <v/>
      </c>
      <c r="O70" s="9"/>
      <c r="P70" s="7">
        <f>SUM(P66:P69)</f>
        <v>0</v>
      </c>
      <c r="Q70" s="7">
        <f>SUM(Q66:Q69)</f>
        <v>0</v>
      </c>
      <c r="R70" s="7" t="str">
        <f t="shared" si="59"/>
        <v/>
      </c>
      <c r="S70" s="7"/>
      <c r="T70" s="7"/>
      <c r="U70" s="7">
        <f t="shared" si="60"/>
        <v>0</v>
      </c>
      <c r="V70" s="7">
        <f t="shared" si="60"/>
        <v>0</v>
      </c>
      <c r="W70" s="9" t="str">
        <f t="shared" si="61"/>
        <v/>
      </c>
    </row>
    <row r="71" spans="1:26" ht="5.0999999999999996" customHeight="1" x14ac:dyDescent="0.25">
      <c r="A71" s="4"/>
      <c r="B71" s="4"/>
      <c r="C71" s="4"/>
      <c r="D71" s="9"/>
      <c r="E71" s="9"/>
      <c r="F71" s="4"/>
      <c r="G71" s="4"/>
      <c r="H71" s="9"/>
      <c r="I71" s="9"/>
      <c r="J71" s="9" t="str">
        <f t="shared" si="56"/>
        <v/>
      </c>
      <c r="K71" s="9"/>
      <c r="L71" s="9"/>
      <c r="M71" s="9"/>
      <c r="N71" s="9"/>
      <c r="O71" s="9"/>
      <c r="P71" s="9"/>
      <c r="Q71" s="9"/>
      <c r="R71" s="9" t="str">
        <f t="shared" si="59"/>
        <v/>
      </c>
      <c r="S71" s="9"/>
      <c r="T71" s="9"/>
      <c r="U71" s="9"/>
      <c r="V71" s="9"/>
      <c r="W71" s="9"/>
    </row>
    <row r="72" spans="1:26" ht="12.75" customHeight="1" x14ac:dyDescent="0.25">
      <c r="A72" s="3" t="s">
        <v>52</v>
      </c>
      <c r="B72" s="3"/>
      <c r="C72" s="3" t="e">
        <f>#REF!+C22+C27+C35+C46+C64+C62</f>
        <v>#REF!</v>
      </c>
      <c r="D72" s="7">
        <f>D13+D22+D27+D35+D46+D64+D70</f>
        <v>37.9</v>
      </c>
      <c r="E72" s="7">
        <f>E13+E22+E27+E35+E46+E64+E70</f>
        <v>2.0340000000000003</v>
      </c>
      <c r="F72" s="6">
        <f>D72/E72</f>
        <v>18.633235004916418</v>
      </c>
      <c r="G72" s="6"/>
      <c r="H72" s="7">
        <f>H13+H22+H27+H35+H46+H64+H70</f>
        <v>518.31666700000005</v>
      </c>
      <c r="I72" s="7">
        <f>I13+I22+I27+I35+I46+I64+I70</f>
        <v>30.773000000000003</v>
      </c>
      <c r="J72" s="7">
        <f t="shared" si="56"/>
        <v>16.843228382023202</v>
      </c>
      <c r="K72" s="7"/>
      <c r="L72" s="7">
        <f>D72+H72</f>
        <v>556.21666700000003</v>
      </c>
      <c r="M72" s="7">
        <f>E72+I72</f>
        <v>32.807000000000002</v>
      </c>
      <c r="N72" s="7">
        <f t="shared" ref="N72" si="62">L72/M72</f>
        <v>16.954206937543816</v>
      </c>
      <c r="O72" s="7"/>
      <c r="P72" s="7">
        <f>P13+P22+P27+P35+P46+P64+P70</f>
        <v>229.52499800000001</v>
      </c>
      <c r="Q72" s="7">
        <f>Q13+Q22+Q27+Q35+Q46+Q64+Q70</f>
        <v>19.395</v>
      </c>
      <c r="R72" s="7">
        <f t="shared" si="59"/>
        <v>11.834235524619748</v>
      </c>
      <c r="S72" s="7"/>
      <c r="T72" s="7"/>
      <c r="U72" s="7">
        <f>L72+P72</f>
        <v>785.74166500000001</v>
      </c>
      <c r="V72" s="7">
        <f>M72+Q72</f>
        <v>52.201999999999998</v>
      </c>
      <c r="W72" s="7">
        <f t="shared" ref="W72" si="63">U72/V72</f>
        <v>15.051945615110533</v>
      </c>
    </row>
    <row r="75" spans="1:26" ht="15" x14ac:dyDescent="0.25">
      <c r="Y75"/>
      <c r="Z75"/>
    </row>
    <row r="76" spans="1:26" ht="15" x14ac:dyDescent="0.25">
      <c r="Y76"/>
      <c r="Z76"/>
    </row>
    <row r="77" spans="1:26" ht="15" x14ac:dyDescent="0.25">
      <c r="Y77"/>
      <c r="Z77"/>
    </row>
    <row r="78" spans="1:26" ht="15" x14ac:dyDescent="0.25">
      <c r="Y78"/>
      <c r="Z78"/>
    </row>
    <row r="79" spans="1:26" ht="15" x14ac:dyDescent="0.25">
      <c r="Y79"/>
      <c r="Z79"/>
    </row>
    <row r="80" spans="1:26" ht="15" x14ac:dyDescent="0.25">
      <c r="Y80"/>
      <c r="Z80"/>
    </row>
    <row r="81" spans="25:26" ht="15" x14ac:dyDescent="0.25">
      <c r="Y81"/>
      <c r="Z81"/>
    </row>
    <row r="82" spans="25:26" ht="15" x14ac:dyDescent="0.25">
      <c r="Y82"/>
      <c r="Z82"/>
    </row>
    <row r="83" spans="25:26" ht="15" x14ac:dyDescent="0.25">
      <c r="Y83"/>
      <c r="Z83"/>
    </row>
    <row r="84" spans="25:26" ht="15" x14ac:dyDescent="0.25">
      <c r="Y84"/>
      <c r="Z84"/>
    </row>
    <row r="85" spans="25:26" ht="15" x14ac:dyDescent="0.25">
      <c r="Y85"/>
      <c r="Z85"/>
    </row>
    <row r="86" spans="25:26" ht="15" x14ac:dyDescent="0.25">
      <c r="Y86"/>
      <c r="Z86"/>
    </row>
    <row r="87" spans="25:26" ht="15" x14ac:dyDescent="0.25">
      <c r="Y87"/>
      <c r="Z87"/>
    </row>
    <row r="88" spans="25:26" ht="15" x14ac:dyDescent="0.25">
      <c r="Y88"/>
      <c r="Z88"/>
    </row>
  </sheetData>
  <mergeCells count="5">
    <mergeCell ref="D2:F2"/>
    <mergeCell ref="H2:J2"/>
    <mergeCell ref="L2:N2"/>
    <mergeCell ref="P2:R2"/>
    <mergeCell ref="U2:W2"/>
  </mergeCells>
  <pageMargins left="0.2" right="0.2" top="0.5" bottom="0.5" header="0.3" footer="0.3"/>
  <pageSetup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RowHeight="13.5" x14ac:dyDescent="0.25"/>
  <cols>
    <col min="1" max="1" width="7.42578125" style="1" customWidth="1"/>
    <col min="2" max="2" width="12.42578125" style="1" customWidth="1"/>
    <col min="3" max="3" width="1" style="1" hidden="1" customWidth="1"/>
    <col min="4" max="6" width="7.5703125" style="1" customWidth="1"/>
    <col min="7" max="7" width="1.5703125" style="1" customWidth="1"/>
    <col min="8" max="10" width="7.5703125" style="1" customWidth="1"/>
    <col min="11" max="11" width="1.5703125" style="1" customWidth="1"/>
    <col min="12" max="14" width="7.5703125" style="1" customWidth="1"/>
    <col min="15" max="15" width="1.5703125" style="1" customWidth="1"/>
    <col min="16" max="18" width="7.5703125" style="1" customWidth="1"/>
    <col min="19" max="19" width="1.7109375" style="1" hidden="1" customWidth="1"/>
    <col min="20" max="20" width="1.7109375" style="1" customWidth="1"/>
    <col min="21" max="21" width="8.140625" style="1" customWidth="1"/>
    <col min="22" max="23" width="7.5703125" style="1" customWidth="1"/>
    <col min="24" max="16384" width="9.140625" style="1"/>
  </cols>
  <sheetData>
    <row r="1" spans="1:23" x14ac:dyDescent="0.25">
      <c r="A1" s="2" t="s">
        <v>73</v>
      </c>
    </row>
    <row r="2" spans="1:23" s="2" customFormat="1" x14ac:dyDescent="0.25">
      <c r="D2" s="74" t="s">
        <v>53</v>
      </c>
      <c r="E2" s="75"/>
      <c r="F2" s="76"/>
      <c r="G2" s="27"/>
      <c r="H2" s="74" t="s">
        <v>54</v>
      </c>
      <c r="I2" s="75"/>
      <c r="J2" s="76"/>
      <c r="K2" s="27"/>
      <c r="L2" s="74" t="s">
        <v>55</v>
      </c>
      <c r="M2" s="75"/>
      <c r="N2" s="76"/>
      <c r="O2" s="27"/>
      <c r="P2" s="74" t="s">
        <v>56</v>
      </c>
      <c r="Q2" s="75"/>
      <c r="R2" s="76"/>
      <c r="S2" s="37"/>
      <c r="T2" s="37"/>
      <c r="U2" s="74" t="s">
        <v>57</v>
      </c>
      <c r="V2" s="75"/>
      <c r="W2" s="76"/>
    </row>
    <row r="3" spans="1:23" s="2" customFormat="1" ht="28.5" customHeight="1" x14ac:dyDescent="0.25">
      <c r="A3" s="3" t="s">
        <v>61</v>
      </c>
      <c r="B3" s="12" t="s">
        <v>0</v>
      </c>
      <c r="C3" s="12" t="s">
        <v>1</v>
      </c>
      <c r="D3" s="38" t="s">
        <v>58</v>
      </c>
      <c r="E3" s="38" t="s">
        <v>59</v>
      </c>
      <c r="F3" s="39" t="s">
        <v>60</v>
      </c>
      <c r="G3" s="28"/>
      <c r="H3" s="42" t="s">
        <v>58</v>
      </c>
      <c r="I3" s="38" t="s">
        <v>59</v>
      </c>
      <c r="J3" s="39" t="s">
        <v>60</v>
      </c>
      <c r="K3" s="28"/>
      <c r="L3" s="42" t="s">
        <v>58</v>
      </c>
      <c r="M3" s="38" t="s">
        <v>59</v>
      </c>
      <c r="N3" s="39" t="s">
        <v>60</v>
      </c>
      <c r="O3" s="28"/>
      <c r="P3" s="42" t="s">
        <v>58</v>
      </c>
      <c r="Q3" s="38" t="s">
        <v>59</v>
      </c>
      <c r="R3" s="14" t="s">
        <v>60</v>
      </c>
      <c r="S3" s="49"/>
      <c r="T3" s="53"/>
      <c r="U3" s="42" t="s">
        <v>58</v>
      </c>
      <c r="V3" s="38" t="s">
        <v>59</v>
      </c>
      <c r="W3" s="14" t="s">
        <v>60</v>
      </c>
    </row>
    <row r="4" spans="1:23" s="2" customFormat="1" ht="12.75" customHeight="1" x14ac:dyDescent="0.25">
      <c r="A4" s="3" t="str">
        <f>[2]Sheet1!A2</f>
        <v>AL</v>
      </c>
      <c r="B4" s="17" t="str">
        <f>[2]Sheet1!B2</f>
        <v>AL</v>
      </c>
      <c r="C4" s="18">
        <f>[2]Sheet1!C2</f>
        <v>14</v>
      </c>
      <c r="D4" s="18">
        <f>[2]Sheet1!D2</f>
        <v>75.47</v>
      </c>
      <c r="E4" s="18">
        <f>[2]Sheet1!E2</f>
        <v>2.2000000000000002</v>
      </c>
      <c r="F4" s="40">
        <f t="shared" ref="F4:F61" si="0">IF(ISERROR(D4/E4),"",D4/E4)</f>
        <v>34.304545454545455</v>
      </c>
      <c r="G4" s="29"/>
      <c r="H4" s="43">
        <f>[2]Sheet1!F2</f>
        <v>29.07</v>
      </c>
      <c r="I4" s="18">
        <f>[2]Sheet1!G2</f>
        <v>0.8</v>
      </c>
      <c r="J4" s="40">
        <f t="shared" ref="J4:J61" si="1">IF(ISERROR(H4/I4),"",H4/I4)</f>
        <v>36.337499999999999</v>
      </c>
      <c r="K4" s="29"/>
      <c r="L4" s="46">
        <f t="shared" ref="L4:L13" si="2">D4+H4</f>
        <v>104.53999999999999</v>
      </c>
      <c r="M4" s="20">
        <f t="shared" ref="M4:M13" si="3">E4+I4</f>
        <v>3</v>
      </c>
      <c r="N4" s="40">
        <f t="shared" ref="N4:N21" si="4">L4/M4</f>
        <v>34.846666666666664</v>
      </c>
      <c r="O4" s="29"/>
      <c r="P4" s="43">
        <f>[2]Sheet1!H2</f>
        <v>0</v>
      </c>
      <c r="Q4" s="18">
        <f>[2]Sheet1!I2</f>
        <v>0</v>
      </c>
      <c r="R4" s="20" t="str">
        <f t="shared" ref="R4:R61" si="5">IF(ISERROR(P4/Q4),"",P4/Q4)</f>
        <v/>
      </c>
      <c r="S4" s="50"/>
      <c r="T4" s="45"/>
      <c r="U4" s="46">
        <f t="shared" ref="U4:U13" si="6">L4+P4</f>
        <v>104.53999999999999</v>
      </c>
      <c r="V4" s="20">
        <f t="shared" ref="V4:V13" si="7">M4+Q4</f>
        <v>3</v>
      </c>
      <c r="W4" s="20">
        <f t="shared" ref="W4:W21" si="8">U4/V4</f>
        <v>34.846666666666664</v>
      </c>
    </row>
    <row r="5" spans="1:23" ht="12.75" customHeight="1" x14ac:dyDescent="0.25">
      <c r="A5" s="3"/>
      <c r="B5" s="17" t="str">
        <f>[2]Sheet1!B3</f>
        <v>ART</v>
      </c>
      <c r="C5" s="18">
        <f>[2]Sheet1!C3</f>
        <v>137</v>
      </c>
      <c r="D5" s="18">
        <f>[2]Sheet1!D3</f>
        <v>278.77</v>
      </c>
      <c r="E5" s="18">
        <f>[2]Sheet1!E3</f>
        <v>9.66</v>
      </c>
      <c r="F5" s="40">
        <f t="shared" si="0"/>
        <v>28.858178053830226</v>
      </c>
      <c r="G5" s="29"/>
      <c r="H5" s="43">
        <f>[2]Sheet1!F3</f>
        <v>159.97999999999999</v>
      </c>
      <c r="I5" s="18">
        <f>[2]Sheet1!G3</f>
        <v>8.59</v>
      </c>
      <c r="J5" s="40">
        <f t="shared" si="1"/>
        <v>18.623981373690338</v>
      </c>
      <c r="K5" s="29"/>
      <c r="L5" s="46">
        <f t="shared" si="2"/>
        <v>438.75</v>
      </c>
      <c r="M5" s="20">
        <f t="shared" si="3"/>
        <v>18.25</v>
      </c>
      <c r="N5" s="40">
        <f t="shared" si="4"/>
        <v>24.041095890410958</v>
      </c>
      <c r="O5" s="29"/>
      <c r="P5" s="43">
        <f>[2]Sheet1!H3</f>
        <v>17.420000000000002</v>
      </c>
      <c r="Q5" s="18">
        <f>[2]Sheet1!I3</f>
        <v>2.44</v>
      </c>
      <c r="R5" s="20">
        <f t="shared" si="5"/>
        <v>7.1393442622950829</v>
      </c>
      <c r="S5" s="50"/>
      <c r="T5" s="45"/>
      <c r="U5" s="46">
        <f t="shared" si="6"/>
        <v>456.17</v>
      </c>
      <c r="V5" s="20">
        <f t="shared" si="7"/>
        <v>20.69</v>
      </c>
      <c r="W5" s="20">
        <f t="shared" si="8"/>
        <v>22.047849202513291</v>
      </c>
    </row>
    <row r="6" spans="1:23" ht="12.75" customHeight="1" x14ac:dyDescent="0.25">
      <c r="A6" s="3"/>
      <c r="B6" s="17" t="str">
        <f>[2]Sheet1!B4</f>
        <v>COMS</v>
      </c>
      <c r="C6" s="18">
        <f>[2]Sheet1!C4</f>
        <v>101</v>
      </c>
      <c r="D6" s="18">
        <f>[2]Sheet1!D4</f>
        <v>372.12</v>
      </c>
      <c r="E6" s="18">
        <f>[2]Sheet1!E4</f>
        <v>12.6</v>
      </c>
      <c r="F6" s="40">
        <f t="shared" si="0"/>
        <v>29.533333333333335</v>
      </c>
      <c r="G6" s="29"/>
      <c r="H6" s="43">
        <f>[2]Sheet1!F4</f>
        <v>175.43</v>
      </c>
      <c r="I6" s="18">
        <f>[2]Sheet1!G4</f>
        <v>10.5</v>
      </c>
      <c r="J6" s="40">
        <f t="shared" si="1"/>
        <v>16.707619047619048</v>
      </c>
      <c r="K6" s="29"/>
      <c r="L6" s="46">
        <f t="shared" si="2"/>
        <v>547.54999999999995</v>
      </c>
      <c r="M6" s="20">
        <f t="shared" si="3"/>
        <v>23.1</v>
      </c>
      <c r="N6" s="40">
        <f t="shared" si="4"/>
        <v>23.703463203463201</v>
      </c>
      <c r="O6" s="29"/>
      <c r="P6" s="43">
        <f>[2]Sheet1!H4</f>
        <v>21.67</v>
      </c>
      <c r="Q6" s="18">
        <f>[2]Sheet1!I4</f>
        <v>2.95</v>
      </c>
      <c r="R6" s="20">
        <f t="shared" si="5"/>
        <v>7.3457627118644071</v>
      </c>
      <c r="S6" s="50"/>
      <c r="T6" s="45"/>
      <c r="U6" s="46">
        <f t="shared" si="6"/>
        <v>569.21999999999991</v>
      </c>
      <c r="V6" s="20">
        <f t="shared" si="7"/>
        <v>26.05</v>
      </c>
      <c r="W6" s="20">
        <f t="shared" si="8"/>
        <v>21.851055662188095</v>
      </c>
    </row>
    <row r="7" spans="1:23" ht="12.75" customHeight="1" x14ac:dyDescent="0.25">
      <c r="A7" s="3"/>
      <c r="B7" s="17" t="str">
        <f>[2]Sheet1!B5</f>
        <v>ENGL</v>
      </c>
      <c r="C7" s="18">
        <f>[2]Sheet1!C5</f>
        <v>250</v>
      </c>
      <c r="D7" s="18">
        <f>[2]Sheet1!D5</f>
        <v>1068.4000000000001</v>
      </c>
      <c r="E7" s="18">
        <f>[2]Sheet1!E5</f>
        <v>46.45</v>
      </c>
      <c r="F7" s="40">
        <f t="shared" si="0"/>
        <v>23.001076426264802</v>
      </c>
      <c r="G7" s="29"/>
      <c r="H7" s="43">
        <f>[2]Sheet1!F5</f>
        <v>201.77</v>
      </c>
      <c r="I7" s="18">
        <f>[2]Sheet1!G5</f>
        <v>9.0299999999999994</v>
      </c>
      <c r="J7" s="40">
        <f t="shared" si="1"/>
        <v>22.344407530454045</v>
      </c>
      <c r="K7" s="29"/>
      <c r="L7" s="46">
        <f t="shared" si="2"/>
        <v>1270.17</v>
      </c>
      <c r="M7" s="20">
        <f t="shared" si="3"/>
        <v>55.480000000000004</v>
      </c>
      <c r="N7" s="40">
        <f t="shared" si="4"/>
        <v>22.89419610670512</v>
      </c>
      <c r="O7" s="29"/>
      <c r="P7" s="43">
        <f>[2]Sheet1!H5</f>
        <v>23.1</v>
      </c>
      <c r="Q7" s="18">
        <f>[2]Sheet1!I5</f>
        <v>2.31</v>
      </c>
      <c r="R7" s="20">
        <f t="shared" si="5"/>
        <v>10</v>
      </c>
      <c r="S7" s="50"/>
      <c r="T7" s="45"/>
      <c r="U7" s="46">
        <f t="shared" si="6"/>
        <v>1293.27</v>
      </c>
      <c r="V7" s="20">
        <f t="shared" si="7"/>
        <v>57.790000000000006</v>
      </c>
      <c r="W7" s="20">
        <f t="shared" si="8"/>
        <v>22.378785256964871</v>
      </c>
    </row>
    <row r="8" spans="1:23" ht="12.75" customHeight="1" x14ac:dyDescent="0.25">
      <c r="A8" s="3"/>
      <c r="B8" s="17" t="str">
        <f>[2]Sheet1!B6</f>
        <v>LBS</v>
      </c>
      <c r="C8" s="18">
        <f>[2]Sheet1!C6</f>
        <v>25</v>
      </c>
      <c r="D8" s="18">
        <f>[2]Sheet1!D6</f>
        <v>56.8</v>
      </c>
      <c r="E8" s="18">
        <f>[2]Sheet1!E6</f>
        <v>1.69</v>
      </c>
      <c r="F8" s="40">
        <f t="shared" si="0"/>
        <v>33.609467455621299</v>
      </c>
      <c r="G8" s="29"/>
      <c r="H8" s="43">
        <f>[2]Sheet1!F6</f>
        <v>97.33</v>
      </c>
      <c r="I8" s="18">
        <f>[2]Sheet1!G6</f>
        <v>4.42</v>
      </c>
      <c r="J8" s="40">
        <f t="shared" si="1"/>
        <v>22.020361990950228</v>
      </c>
      <c r="K8" s="29"/>
      <c r="L8" s="46">
        <f t="shared" si="2"/>
        <v>154.13</v>
      </c>
      <c r="M8" s="20">
        <f t="shared" si="3"/>
        <v>6.1099999999999994</v>
      </c>
      <c r="N8" s="40">
        <f t="shared" si="4"/>
        <v>25.225859247135844</v>
      </c>
      <c r="O8" s="29"/>
      <c r="P8" s="43">
        <f>[2]Sheet1!H6</f>
        <v>0</v>
      </c>
      <c r="Q8" s="18">
        <f>[2]Sheet1!I6</f>
        <v>0</v>
      </c>
      <c r="R8" s="20" t="str">
        <f t="shared" si="5"/>
        <v/>
      </c>
      <c r="S8" s="50"/>
      <c r="T8" s="45"/>
      <c r="U8" s="46">
        <f t="shared" si="6"/>
        <v>154.13</v>
      </c>
      <c r="V8" s="20">
        <f t="shared" si="7"/>
        <v>6.1099999999999994</v>
      </c>
      <c r="W8" s="20">
        <f t="shared" si="8"/>
        <v>25.225859247135844</v>
      </c>
    </row>
    <row r="9" spans="1:23" ht="12.75" customHeight="1" x14ac:dyDescent="0.25">
      <c r="A9" s="3"/>
      <c r="B9" s="17" t="str">
        <f>[2]Sheet1!B7</f>
        <v>MLL</v>
      </c>
      <c r="C9" s="18">
        <f>[2]Sheet1!C7</f>
        <v>66</v>
      </c>
      <c r="D9" s="18">
        <f>[2]Sheet1!D7</f>
        <v>191.13</v>
      </c>
      <c r="E9" s="18">
        <f>[2]Sheet1!E7</f>
        <v>9.7200000000000006</v>
      </c>
      <c r="F9" s="40">
        <f t="shared" si="0"/>
        <v>19.663580246913579</v>
      </c>
      <c r="G9" s="29"/>
      <c r="H9" s="43">
        <f>[2]Sheet1!F7</f>
        <v>88.73</v>
      </c>
      <c r="I9" s="18">
        <f>[2]Sheet1!G7</f>
        <v>7.34</v>
      </c>
      <c r="J9" s="40">
        <f t="shared" si="1"/>
        <v>12.088555858310627</v>
      </c>
      <c r="K9" s="29"/>
      <c r="L9" s="46">
        <f t="shared" si="2"/>
        <v>279.86</v>
      </c>
      <c r="M9" s="20">
        <f t="shared" si="3"/>
        <v>17.060000000000002</v>
      </c>
      <c r="N9" s="40">
        <f t="shared" si="4"/>
        <v>16.404454865181709</v>
      </c>
      <c r="O9" s="29"/>
      <c r="P9" s="43">
        <f>[2]Sheet1!H7</f>
        <v>9</v>
      </c>
      <c r="Q9" s="18">
        <f>[2]Sheet1!I7</f>
        <v>0.97</v>
      </c>
      <c r="R9" s="20">
        <f t="shared" si="5"/>
        <v>9.2783505154639183</v>
      </c>
      <c r="S9" s="50"/>
      <c r="T9" s="45"/>
      <c r="U9" s="46">
        <f t="shared" si="6"/>
        <v>288.86</v>
      </c>
      <c r="V9" s="20">
        <f t="shared" si="7"/>
        <v>18.03</v>
      </c>
      <c r="W9" s="20">
        <f t="shared" si="8"/>
        <v>16.021075984470325</v>
      </c>
    </row>
    <row r="10" spans="1:23" ht="12.75" customHeight="1" x14ac:dyDescent="0.25">
      <c r="A10" s="3"/>
      <c r="B10" s="17" t="str">
        <f>[2]Sheet1!B8</f>
        <v>MTD</v>
      </c>
      <c r="C10" s="18">
        <f>[2]Sheet1!C8</f>
        <v>215</v>
      </c>
      <c r="D10" s="18">
        <f>[2]Sheet1!D8</f>
        <v>250.03</v>
      </c>
      <c r="E10" s="18">
        <f>[2]Sheet1!E8</f>
        <v>10.7</v>
      </c>
      <c r="F10" s="40">
        <f t="shared" si="0"/>
        <v>23.367289719626172</v>
      </c>
      <c r="G10" s="29"/>
      <c r="H10" s="43">
        <f>[2]Sheet1!F8</f>
        <v>109.6</v>
      </c>
      <c r="I10" s="18">
        <f>[2]Sheet1!G8</f>
        <v>14.83</v>
      </c>
      <c r="J10" s="40">
        <f t="shared" si="1"/>
        <v>7.3904248145650699</v>
      </c>
      <c r="K10" s="29"/>
      <c r="L10" s="46">
        <f t="shared" si="2"/>
        <v>359.63</v>
      </c>
      <c r="M10" s="20">
        <f t="shared" si="3"/>
        <v>25.53</v>
      </c>
      <c r="N10" s="40">
        <f t="shared" si="4"/>
        <v>14.086564825695259</v>
      </c>
      <c r="O10" s="29"/>
      <c r="P10" s="43">
        <f>[2]Sheet1!H8</f>
        <v>27.92</v>
      </c>
      <c r="Q10" s="18">
        <f>[2]Sheet1!I8</f>
        <v>4.49</v>
      </c>
      <c r="R10" s="20">
        <f t="shared" si="5"/>
        <v>6.2182628062360799</v>
      </c>
      <c r="S10" s="50"/>
      <c r="T10" s="45"/>
      <c r="U10" s="46">
        <f t="shared" si="6"/>
        <v>387.55</v>
      </c>
      <c r="V10" s="20">
        <f t="shared" si="7"/>
        <v>30.020000000000003</v>
      </c>
      <c r="W10" s="20">
        <f t="shared" si="8"/>
        <v>12.909726848767487</v>
      </c>
    </row>
    <row r="11" spans="1:23" ht="12.75" customHeight="1" x14ac:dyDescent="0.25">
      <c r="A11" s="3"/>
      <c r="B11" s="17" t="str">
        <f>[2]Sheet1!B9</f>
        <v>PHIL</v>
      </c>
      <c r="C11" s="18">
        <f>[2]Sheet1!C9</f>
        <v>43</v>
      </c>
      <c r="D11" s="18">
        <f>[2]Sheet1!D9</f>
        <v>289.2</v>
      </c>
      <c r="E11" s="18">
        <f>[2]Sheet1!E9</f>
        <v>5.55</v>
      </c>
      <c r="F11" s="40">
        <f t="shared" si="0"/>
        <v>52.108108108108105</v>
      </c>
      <c r="G11" s="29"/>
      <c r="H11" s="43">
        <f>[2]Sheet1!F9</f>
        <v>247.47</v>
      </c>
      <c r="I11" s="18">
        <f>[2]Sheet1!G9</f>
        <v>6.34</v>
      </c>
      <c r="J11" s="40">
        <f t="shared" si="1"/>
        <v>39.033123028391167</v>
      </c>
      <c r="K11" s="29"/>
      <c r="L11" s="46">
        <f t="shared" si="2"/>
        <v>536.66999999999996</v>
      </c>
      <c r="M11" s="20">
        <f t="shared" si="3"/>
        <v>11.89</v>
      </c>
      <c r="N11" s="40">
        <f t="shared" si="4"/>
        <v>45.136248948696377</v>
      </c>
      <c r="O11" s="29"/>
      <c r="P11" s="43">
        <f>[2]Sheet1!H9</f>
        <v>13.08</v>
      </c>
      <c r="Q11" s="18">
        <f>[2]Sheet1!I9</f>
        <v>1.19</v>
      </c>
      <c r="R11" s="20">
        <f t="shared" si="5"/>
        <v>10.991596638655462</v>
      </c>
      <c r="S11" s="50"/>
      <c r="T11" s="45"/>
      <c r="U11" s="46">
        <f t="shared" si="6"/>
        <v>549.75</v>
      </c>
      <c r="V11" s="20">
        <f t="shared" si="7"/>
        <v>13.08</v>
      </c>
      <c r="W11" s="20">
        <f t="shared" si="8"/>
        <v>42.029816513761467</v>
      </c>
    </row>
    <row r="12" spans="1:23" ht="12.75" customHeight="1" x14ac:dyDescent="0.25">
      <c r="A12" s="3"/>
      <c r="B12" s="60" t="str">
        <f>[2]Sheet1!B10</f>
        <v>TVF</v>
      </c>
      <c r="C12" s="61">
        <f>[2]Sheet1!C10</f>
        <v>103</v>
      </c>
      <c r="D12" s="61">
        <f>[2]Sheet1!D10</f>
        <v>108.47</v>
      </c>
      <c r="E12" s="61">
        <f>[2]Sheet1!E10</f>
        <v>4.66</v>
      </c>
      <c r="F12" s="62">
        <f t="shared" si="0"/>
        <v>23.276824034334762</v>
      </c>
      <c r="G12" s="29"/>
      <c r="H12" s="63">
        <f>[2]Sheet1!F10</f>
        <v>221.53</v>
      </c>
      <c r="I12" s="61">
        <f>[2]Sheet1!G10</f>
        <v>10.039999999999999</v>
      </c>
      <c r="J12" s="62">
        <f t="shared" si="1"/>
        <v>22.064741035856574</v>
      </c>
      <c r="K12" s="29"/>
      <c r="L12" s="64">
        <f t="shared" si="2"/>
        <v>330</v>
      </c>
      <c r="M12" s="65">
        <f t="shared" si="3"/>
        <v>14.7</v>
      </c>
      <c r="N12" s="62">
        <f t="shared" si="4"/>
        <v>22.448979591836736</v>
      </c>
      <c r="O12" s="29"/>
      <c r="P12" s="63">
        <f>[2]Sheet1!H10</f>
        <v>41.08</v>
      </c>
      <c r="Q12" s="61">
        <f>[2]Sheet1!I10</f>
        <v>5.55</v>
      </c>
      <c r="R12" s="65">
        <f t="shared" si="5"/>
        <v>7.4018018018018017</v>
      </c>
      <c r="S12" s="50"/>
      <c r="T12" s="45"/>
      <c r="U12" s="64">
        <f t="shared" si="6"/>
        <v>371.08</v>
      </c>
      <c r="V12" s="65">
        <f t="shared" si="7"/>
        <v>20.25</v>
      </c>
      <c r="W12" s="65">
        <f t="shared" si="8"/>
        <v>18.324938271604939</v>
      </c>
    </row>
    <row r="13" spans="1:23" ht="12.75" customHeight="1" x14ac:dyDescent="0.25">
      <c r="A13" s="3"/>
      <c r="B13" s="66" t="s">
        <v>51</v>
      </c>
      <c r="C13" s="66">
        <f>SUM(C2:C11)</f>
        <v>851</v>
      </c>
      <c r="D13" s="66">
        <f>SUM(D4:D12)</f>
        <v>2690.39</v>
      </c>
      <c r="E13" s="66">
        <f>SUM(E4:E12)</f>
        <v>103.22999999999999</v>
      </c>
      <c r="F13" s="67">
        <f t="shared" si="0"/>
        <v>26.062094352416935</v>
      </c>
      <c r="G13" s="30"/>
      <c r="H13" s="66">
        <f>SUM(H4:H12)</f>
        <v>1330.91</v>
      </c>
      <c r="I13" s="66">
        <f>SUM(I4:I12)</f>
        <v>71.890000000000015</v>
      </c>
      <c r="J13" s="67">
        <f t="shared" si="1"/>
        <v>18.513145082765334</v>
      </c>
      <c r="K13" s="30"/>
      <c r="L13" s="66">
        <f t="shared" si="2"/>
        <v>4021.3</v>
      </c>
      <c r="M13" s="67">
        <f t="shared" si="3"/>
        <v>175.12</v>
      </c>
      <c r="N13" s="67">
        <f>L13/M13</f>
        <v>22.963111009593423</v>
      </c>
      <c r="O13" s="30"/>
      <c r="P13" s="66">
        <f>SUM(P4:P12)</f>
        <v>153.26999999999998</v>
      </c>
      <c r="Q13" s="66">
        <f>SUM(Q4:Q12)</f>
        <v>19.900000000000002</v>
      </c>
      <c r="R13" s="67">
        <f t="shared" si="5"/>
        <v>7.7020100502512543</v>
      </c>
      <c r="S13" s="51"/>
      <c r="T13" s="53"/>
      <c r="U13" s="67">
        <f t="shared" si="6"/>
        <v>4174.57</v>
      </c>
      <c r="V13" s="67">
        <f t="shared" si="7"/>
        <v>195.02</v>
      </c>
      <c r="W13" s="67">
        <f>U13/V13</f>
        <v>21.405855809660544</v>
      </c>
    </row>
    <row r="14" spans="1:23" ht="5.0999999999999996" customHeight="1" x14ac:dyDescent="0.25">
      <c r="A14" s="3"/>
      <c r="B14" s="3"/>
      <c r="C14" s="4"/>
      <c r="D14" s="4"/>
      <c r="E14" s="4"/>
      <c r="F14" s="5"/>
      <c r="G14" s="29"/>
      <c r="H14" s="4"/>
      <c r="I14" s="4"/>
      <c r="J14" s="5"/>
      <c r="K14" s="29"/>
      <c r="L14" s="5"/>
      <c r="M14" s="5"/>
      <c r="N14" s="5"/>
      <c r="O14" s="29"/>
      <c r="P14" s="4"/>
      <c r="Q14" s="4"/>
      <c r="R14" s="5"/>
      <c r="S14" s="4"/>
      <c r="T14" s="45"/>
      <c r="U14" s="5"/>
      <c r="V14" s="5"/>
      <c r="W14" s="5"/>
    </row>
    <row r="15" spans="1:23" ht="12.75" customHeight="1" x14ac:dyDescent="0.25">
      <c r="A15" s="3" t="str">
        <f>[2]Sheet1!A11</f>
        <v>BE</v>
      </c>
      <c r="B15" s="12" t="str">
        <f>[2]Sheet1!B11</f>
        <v>ACCT</v>
      </c>
      <c r="C15" s="22">
        <f>[2]Sheet1!C11</f>
        <v>56</v>
      </c>
      <c r="D15" s="22">
        <f>[2]Sheet1!D11</f>
        <v>109.87</v>
      </c>
      <c r="E15" s="22">
        <f>[2]Sheet1!E11</f>
        <v>2.7</v>
      </c>
      <c r="F15" s="41">
        <f t="shared" ref="F15" si="9">IF(ISERROR(D15/E15),"",D15/E15)</f>
        <v>40.69259259259259</v>
      </c>
      <c r="G15" s="29"/>
      <c r="H15" s="44">
        <f>[2]Sheet1!F11</f>
        <v>331.27</v>
      </c>
      <c r="I15" s="22">
        <f>[2]Sheet1!G11</f>
        <v>12.84</v>
      </c>
      <c r="J15" s="41">
        <f t="shared" ref="J15" si="10">IF(ISERROR(H15/I15),"",H15/I15)</f>
        <v>25.799844236760123</v>
      </c>
      <c r="K15" s="29"/>
      <c r="L15" s="47">
        <f t="shared" ref="L15:M22" si="11">D15+H15</f>
        <v>441.14</v>
      </c>
      <c r="M15" s="24">
        <f t="shared" si="11"/>
        <v>15.54</v>
      </c>
      <c r="N15" s="41">
        <f t="shared" ref="N15" si="12">L15/M15</f>
        <v>28.387387387387388</v>
      </c>
      <c r="O15" s="29"/>
      <c r="P15" s="44">
        <f>[2]Sheet1!H11</f>
        <v>27.33</v>
      </c>
      <c r="Q15" s="22">
        <f>[2]Sheet1!I11</f>
        <v>1.93</v>
      </c>
      <c r="R15" s="24">
        <f t="shared" ref="R15" si="13">IF(ISERROR(P15/Q15),"",P15/Q15)</f>
        <v>14.16062176165803</v>
      </c>
      <c r="S15" s="52"/>
      <c r="T15" s="45"/>
      <c r="U15" s="47">
        <f t="shared" ref="U15:V22" si="14">L15+P15</f>
        <v>468.46999999999997</v>
      </c>
      <c r="V15" s="24">
        <f t="shared" si="14"/>
        <v>17.47</v>
      </c>
      <c r="W15" s="24">
        <f t="shared" ref="W15" si="15">U15/V15</f>
        <v>26.815684029765311</v>
      </c>
    </row>
    <row r="16" spans="1:23" ht="12.75" customHeight="1" x14ac:dyDescent="0.25">
      <c r="A16" s="3"/>
      <c r="B16" s="17" t="str">
        <f>[2]Sheet1!B12</f>
        <v>BE</v>
      </c>
      <c r="C16" s="18">
        <f>[2]Sheet1!C12</f>
        <v>39</v>
      </c>
      <c r="D16" s="18">
        <f>[2]Sheet1!D12</f>
        <v>58.13</v>
      </c>
      <c r="E16" s="18">
        <f>[2]Sheet1!E12</f>
        <v>2.0699999999999998</v>
      </c>
      <c r="F16" s="40">
        <f t="shared" si="0"/>
        <v>28.082125603864739</v>
      </c>
      <c r="G16" s="29"/>
      <c r="H16" s="43">
        <f>[2]Sheet1!F12</f>
        <v>132.27000000000001</v>
      </c>
      <c r="I16" s="18">
        <f>[2]Sheet1!G12</f>
        <v>4.49</v>
      </c>
      <c r="J16" s="40">
        <f t="shared" si="1"/>
        <v>29.458797327394212</v>
      </c>
      <c r="K16" s="29"/>
      <c r="L16" s="46">
        <f t="shared" si="11"/>
        <v>190.4</v>
      </c>
      <c r="M16" s="20">
        <f t="shared" si="11"/>
        <v>6.5600000000000005</v>
      </c>
      <c r="N16" s="40">
        <f t="shared" si="4"/>
        <v>29.024390243902438</v>
      </c>
      <c r="O16" s="29"/>
      <c r="P16" s="43">
        <f>[2]Sheet1!H12</f>
        <v>24.1</v>
      </c>
      <c r="Q16" s="18">
        <f>[2]Sheet1!I12</f>
        <v>1.67</v>
      </c>
      <c r="R16" s="20">
        <f t="shared" si="5"/>
        <v>14.431137724550899</v>
      </c>
      <c r="S16" s="50"/>
      <c r="T16" s="45"/>
      <c r="U16" s="46">
        <f t="shared" si="14"/>
        <v>214.5</v>
      </c>
      <c r="V16" s="20">
        <f t="shared" si="14"/>
        <v>8.23</v>
      </c>
      <c r="W16" s="20">
        <f t="shared" si="8"/>
        <v>26.06318347509113</v>
      </c>
    </row>
    <row r="17" spans="1:23" ht="12.75" customHeight="1" x14ac:dyDescent="0.25">
      <c r="A17" s="3"/>
      <c r="B17" s="17" t="str">
        <f>[2]Sheet1!B13</f>
        <v>CIS</v>
      </c>
      <c r="C17" s="18">
        <f>[2]Sheet1!C13</f>
        <v>37</v>
      </c>
      <c r="D17" s="18">
        <f>[2]Sheet1!D13</f>
        <v>77.47</v>
      </c>
      <c r="E17" s="18">
        <f>[2]Sheet1!E13</f>
        <v>2.88</v>
      </c>
      <c r="F17" s="40">
        <f t="shared" si="0"/>
        <v>26.899305555555557</v>
      </c>
      <c r="G17" s="29"/>
      <c r="H17" s="43">
        <f>[2]Sheet1!F13</f>
        <v>187.87</v>
      </c>
      <c r="I17" s="18">
        <f>[2]Sheet1!G13</f>
        <v>6.11</v>
      </c>
      <c r="J17" s="40">
        <f t="shared" si="1"/>
        <v>30.747954173486086</v>
      </c>
      <c r="K17" s="29"/>
      <c r="L17" s="46">
        <f t="shared" si="11"/>
        <v>265.34000000000003</v>
      </c>
      <c r="M17" s="20">
        <f t="shared" si="11"/>
        <v>8.99</v>
      </c>
      <c r="N17" s="40">
        <f t="shared" si="4"/>
        <v>29.515016685205786</v>
      </c>
      <c r="O17" s="29"/>
      <c r="P17" s="43">
        <f>[2]Sheet1!H13</f>
        <v>23.33</v>
      </c>
      <c r="Q17" s="18">
        <f>[2]Sheet1!I13</f>
        <v>1.32</v>
      </c>
      <c r="R17" s="20">
        <f t="shared" si="5"/>
        <v>17.674242424242422</v>
      </c>
      <c r="S17" s="50"/>
      <c r="T17" s="45"/>
      <c r="U17" s="46">
        <f t="shared" si="14"/>
        <v>288.67</v>
      </c>
      <c r="V17" s="20">
        <f t="shared" si="14"/>
        <v>10.31</v>
      </c>
      <c r="W17" s="20">
        <f t="shared" si="8"/>
        <v>27.999030067895248</v>
      </c>
    </row>
    <row r="18" spans="1:23" ht="12.75" customHeight="1" x14ac:dyDescent="0.25">
      <c r="A18" s="3"/>
      <c r="B18" s="17" t="str">
        <f>[2]Sheet1!B14</f>
        <v>ECON</v>
      </c>
      <c r="C18" s="18">
        <f>[2]Sheet1!C14</f>
        <v>48</v>
      </c>
      <c r="D18" s="18">
        <f>[2]Sheet1!D14</f>
        <v>173.73</v>
      </c>
      <c r="E18" s="18">
        <f>[2]Sheet1!E14</f>
        <v>5.42</v>
      </c>
      <c r="F18" s="40">
        <f t="shared" si="0"/>
        <v>32.053505535055351</v>
      </c>
      <c r="G18" s="29"/>
      <c r="H18" s="43">
        <f>[2]Sheet1!F14</f>
        <v>204.6</v>
      </c>
      <c r="I18" s="18">
        <f>[2]Sheet1!G14</f>
        <v>7.08</v>
      </c>
      <c r="J18" s="40">
        <f t="shared" si="1"/>
        <v>28.898305084745761</v>
      </c>
      <c r="K18" s="29"/>
      <c r="L18" s="46">
        <f t="shared" si="11"/>
        <v>378.33</v>
      </c>
      <c r="M18" s="20">
        <f t="shared" si="11"/>
        <v>12.5</v>
      </c>
      <c r="N18" s="40">
        <f t="shared" si="4"/>
        <v>30.266399999999997</v>
      </c>
      <c r="O18" s="29"/>
      <c r="P18" s="43">
        <f>[2]Sheet1!H14</f>
        <v>9.5</v>
      </c>
      <c r="Q18" s="18">
        <f>[2]Sheet1!I14</f>
        <v>0.79</v>
      </c>
      <c r="R18" s="20">
        <f t="shared" si="5"/>
        <v>12.025316455696203</v>
      </c>
      <c r="S18" s="50"/>
      <c r="T18" s="45"/>
      <c r="U18" s="46">
        <f t="shared" si="14"/>
        <v>387.83</v>
      </c>
      <c r="V18" s="20">
        <f t="shared" si="14"/>
        <v>13.29</v>
      </c>
      <c r="W18" s="20">
        <f t="shared" si="8"/>
        <v>29.182091798344622</v>
      </c>
    </row>
    <row r="19" spans="1:23" ht="12.75" customHeight="1" x14ac:dyDescent="0.25">
      <c r="A19" s="3"/>
      <c r="B19" s="17" t="str">
        <f>[2]Sheet1!B15</f>
        <v>FIN</v>
      </c>
      <c r="C19" s="18">
        <f>[2]Sheet1!C15</f>
        <v>29</v>
      </c>
      <c r="D19" s="18">
        <f>[2]Sheet1!D15</f>
        <v>64.2</v>
      </c>
      <c r="E19" s="18">
        <f>[2]Sheet1!E15</f>
        <v>1.73</v>
      </c>
      <c r="F19" s="40">
        <f t="shared" si="0"/>
        <v>37.109826589595379</v>
      </c>
      <c r="G19" s="29"/>
      <c r="H19" s="43">
        <f>[2]Sheet1!F15</f>
        <v>171.33</v>
      </c>
      <c r="I19" s="18">
        <f>[2]Sheet1!G15</f>
        <v>6.91</v>
      </c>
      <c r="J19" s="40">
        <f t="shared" si="1"/>
        <v>24.794500723589003</v>
      </c>
      <c r="K19" s="29"/>
      <c r="L19" s="46">
        <f t="shared" si="11"/>
        <v>235.53000000000003</v>
      </c>
      <c r="M19" s="20">
        <f t="shared" si="11"/>
        <v>8.64</v>
      </c>
      <c r="N19" s="40">
        <f t="shared" si="4"/>
        <v>27.260416666666668</v>
      </c>
      <c r="O19" s="29"/>
      <c r="P19" s="43">
        <f>[2]Sheet1!H15</f>
        <v>5.67</v>
      </c>
      <c r="Q19" s="18">
        <f>[2]Sheet1!I15</f>
        <v>0.56000000000000005</v>
      </c>
      <c r="R19" s="20">
        <f t="shared" si="5"/>
        <v>10.124999999999998</v>
      </c>
      <c r="S19" s="50"/>
      <c r="T19" s="45"/>
      <c r="U19" s="46">
        <f t="shared" si="14"/>
        <v>241.20000000000002</v>
      </c>
      <c r="V19" s="20">
        <f t="shared" si="14"/>
        <v>9.2000000000000011</v>
      </c>
      <c r="W19" s="20">
        <f t="shared" si="8"/>
        <v>26.217391304347824</v>
      </c>
    </row>
    <row r="20" spans="1:23" ht="12.75" customHeight="1" x14ac:dyDescent="0.25">
      <c r="A20" s="3"/>
      <c r="B20" s="17" t="str">
        <f>[2]Sheet1!B16</f>
        <v>MGMT</v>
      </c>
      <c r="C20" s="18">
        <f>[2]Sheet1!C16</f>
        <v>52</v>
      </c>
      <c r="D20" s="18">
        <f>[2]Sheet1!D16</f>
        <v>0</v>
      </c>
      <c r="E20" s="18">
        <f>[2]Sheet1!E16</f>
        <v>0</v>
      </c>
      <c r="F20" s="40" t="str">
        <f t="shared" si="0"/>
        <v/>
      </c>
      <c r="G20" s="29"/>
      <c r="H20" s="43">
        <f>[2]Sheet1!F16</f>
        <v>444.53</v>
      </c>
      <c r="I20" s="18">
        <f>[2]Sheet1!G16</f>
        <v>15.25</v>
      </c>
      <c r="J20" s="40">
        <f t="shared" si="1"/>
        <v>29.14950819672131</v>
      </c>
      <c r="K20" s="29"/>
      <c r="L20" s="46">
        <f t="shared" si="11"/>
        <v>444.53</v>
      </c>
      <c r="M20" s="20">
        <f t="shared" si="11"/>
        <v>15.25</v>
      </c>
      <c r="N20" s="40">
        <f t="shared" si="4"/>
        <v>29.14950819672131</v>
      </c>
      <c r="O20" s="29"/>
      <c r="P20" s="43">
        <f>[2]Sheet1!H16</f>
        <v>43.33</v>
      </c>
      <c r="Q20" s="18">
        <f>[2]Sheet1!I16</f>
        <v>2.0699999999999998</v>
      </c>
      <c r="R20" s="20">
        <f t="shared" si="5"/>
        <v>20.932367149758456</v>
      </c>
      <c r="S20" s="50"/>
      <c r="T20" s="45"/>
      <c r="U20" s="46">
        <f t="shared" si="14"/>
        <v>487.85999999999996</v>
      </c>
      <c r="V20" s="20">
        <f t="shared" si="14"/>
        <v>17.32</v>
      </c>
      <c r="W20" s="20">
        <f t="shared" si="8"/>
        <v>28.167436489607386</v>
      </c>
    </row>
    <row r="21" spans="1:23" ht="12.75" customHeight="1" x14ac:dyDescent="0.25">
      <c r="A21" s="3"/>
      <c r="B21" s="60" t="str">
        <f>[2]Sheet1!B17</f>
        <v>MKT</v>
      </c>
      <c r="C21" s="61">
        <f>[2]Sheet1!C17</f>
        <v>22</v>
      </c>
      <c r="D21" s="61">
        <f>[2]Sheet1!D17</f>
        <v>0</v>
      </c>
      <c r="E21" s="61">
        <f>[2]Sheet1!E17</f>
        <v>0</v>
      </c>
      <c r="F21" s="62" t="str">
        <f>IF(ISERROR(D21/E21),"",D21/E21)</f>
        <v/>
      </c>
      <c r="G21" s="29"/>
      <c r="H21" s="63">
        <f>[2]Sheet1!F17</f>
        <v>202.2</v>
      </c>
      <c r="I21" s="61">
        <f>[2]Sheet1!G17</f>
        <v>6.32</v>
      </c>
      <c r="J21" s="62">
        <f>IF(ISERROR(H21/I21),"",H21/I21)</f>
        <v>31.993670886075947</v>
      </c>
      <c r="K21" s="29"/>
      <c r="L21" s="64">
        <f t="shared" si="11"/>
        <v>202.2</v>
      </c>
      <c r="M21" s="65">
        <f t="shared" si="11"/>
        <v>6.32</v>
      </c>
      <c r="N21" s="62">
        <f t="shared" si="4"/>
        <v>31.993670886075947</v>
      </c>
      <c r="O21" s="29"/>
      <c r="P21" s="63">
        <f>[2]Sheet1!H17</f>
        <v>5.33</v>
      </c>
      <c r="Q21" s="61">
        <f>[2]Sheet1!I17</f>
        <v>0.77</v>
      </c>
      <c r="R21" s="65">
        <f>IF(ISERROR(P21/Q21),"",P21/Q21)</f>
        <v>6.9220779220779223</v>
      </c>
      <c r="S21" s="50"/>
      <c r="T21" s="45"/>
      <c r="U21" s="64">
        <f t="shared" si="14"/>
        <v>207.53</v>
      </c>
      <c r="V21" s="65">
        <f t="shared" si="14"/>
        <v>7.09</v>
      </c>
      <c r="W21" s="65">
        <f t="shared" si="8"/>
        <v>29.270803949224259</v>
      </c>
    </row>
    <row r="22" spans="1:23" ht="12.75" customHeight="1" x14ac:dyDescent="0.25">
      <c r="A22" s="3"/>
      <c r="B22" s="66" t="s">
        <v>51</v>
      </c>
      <c r="C22" s="66">
        <f>SUM(C12:C20)</f>
        <v>1215</v>
      </c>
      <c r="D22" s="66">
        <f>SUM(D15:D21)</f>
        <v>483.4</v>
      </c>
      <c r="E22" s="66">
        <f>SUM(E15:E21)</f>
        <v>14.8</v>
      </c>
      <c r="F22" s="67">
        <f t="shared" si="0"/>
        <v>32.662162162162161</v>
      </c>
      <c r="G22" s="30"/>
      <c r="H22" s="66">
        <f>SUM(H15:H21)</f>
        <v>1674.07</v>
      </c>
      <c r="I22" s="66">
        <f>SUM(I15:I21)</f>
        <v>58.999999999999993</v>
      </c>
      <c r="J22" s="67">
        <f t="shared" si="1"/>
        <v>28.374067796610174</v>
      </c>
      <c r="K22" s="30"/>
      <c r="L22" s="66">
        <f t="shared" si="11"/>
        <v>2157.4699999999998</v>
      </c>
      <c r="M22" s="67">
        <f t="shared" si="11"/>
        <v>73.8</v>
      </c>
      <c r="N22" s="67">
        <f>L22/M22</f>
        <v>29.2340108401084</v>
      </c>
      <c r="O22" s="30"/>
      <c r="P22" s="66">
        <f>SUM(P15:P21)</f>
        <v>138.59</v>
      </c>
      <c r="Q22" s="66">
        <f>SUM(Q15:Q21)</f>
        <v>9.11</v>
      </c>
      <c r="R22" s="67">
        <f t="shared" si="5"/>
        <v>15.212952799121846</v>
      </c>
      <c r="S22" s="51"/>
      <c r="T22" s="53"/>
      <c r="U22" s="67">
        <f t="shared" si="14"/>
        <v>2296.06</v>
      </c>
      <c r="V22" s="67">
        <f t="shared" si="14"/>
        <v>82.91</v>
      </c>
      <c r="W22" s="67">
        <f>U22/V22</f>
        <v>27.693402484621881</v>
      </c>
    </row>
    <row r="23" spans="1:23" ht="5.0999999999999996" customHeight="1" x14ac:dyDescent="0.25">
      <c r="A23" s="4"/>
      <c r="B23" s="4"/>
      <c r="C23" s="4"/>
      <c r="D23" s="4"/>
      <c r="E23" s="4"/>
      <c r="F23" s="4" t="str">
        <f t="shared" si="0"/>
        <v/>
      </c>
      <c r="G23" s="45"/>
      <c r="H23" s="4"/>
      <c r="I23" s="4"/>
      <c r="J23" s="4" t="str">
        <f t="shared" si="1"/>
        <v/>
      </c>
      <c r="K23" s="45"/>
      <c r="L23" s="4"/>
      <c r="M23" s="4"/>
      <c r="N23" s="4"/>
      <c r="O23" s="45"/>
      <c r="P23" s="4"/>
      <c r="Q23" s="4"/>
      <c r="R23" s="4" t="str">
        <f t="shared" si="5"/>
        <v/>
      </c>
      <c r="S23" s="4"/>
      <c r="T23" s="45"/>
      <c r="U23" s="4"/>
      <c r="V23" s="4"/>
      <c r="W23" s="4"/>
    </row>
    <row r="24" spans="1:23" ht="12.75" customHeight="1" x14ac:dyDescent="0.25">
      <c r="A24" s="3" t="str">
        <f>[2]Sheet1!A18</f>
        <v>CCOE</v>
      </c>
      <c r="B24" s="12" t="str">
        <f>[2]Sheet1!B18</f>
        <v>AASE</v>
      </c>
      <c r="C24" s="22">
        <f>[2]Sheet1!C18</f>
        <v>83</v>
      </c>
      <c r="D24" s="22">
        <f>[2]Sheet1!D18</f>
        <v>3.2</v>
      </c>
      <c r="E24" s="22">
        <f>[2]Sheet1!E18</f>
        <v>0.27</v>
      </c>
      <c r="F24" s="41">
        <f t="shared" si="0"/>
        <v>11.851851851851851</v>
      </c>
      <c r="G24" s="29"/>
      <c r="H24" s="44">
        <f>[2]Sheet1!F18</f>
        <v>121.77</v>
      </c>
      <c r="I24" s="22">
        <f>[2]Sheet1!G18</f>
        <v>5.62</v>
      </c>
      <c r="J24" s="41">
        <f t="shared" si="1"/>
        <v>21.667259786476865</v>
      </c>
      <c r="K24" s="29"/>
      <c r="L24" s="47">
        <f t="shared" ref="L24:M27" si="16">D24+H24</f>
        <v>124.97</v>
      </c>
      <c r="M24" s="24">
        <f t="shared" si="16"/>
        <v>5.8900000000000006</v>
      </c>
      <c r="N24" s="41">
        <f t="shared" ref="N24:N33" si="17">L24/M24</f>
        <v>21.217317487266552</v>
      </c>
      <c r="O24" s="29"/>
      <c r="P24" s="44">
        <f>[2]Sheet1!H18</f>
        <v>176.19</v>
      </c>
      <c r="Q24" s="22">
        <f>[2]Sheet1!I18</f>
        <v>12.67</v>
      </c>
      <c r="R24" s="24">
        <f t="shared" si="5"/>
        <v>13.906077348066297</v>
      </c>
      <c r="S24" s="52"/>
      <c r="T24" s="45"/>
      <c r="U24" s="47">
        <f t="shared" ref="U24:V27" si="18">L24+P24</f>
        <v>301.15999999999997</v>
      </c>
      <c r="V24" s="24">
        <f t="shared" si="18"/>
        <v>18.560000000000002</v>
      </c>
      <c r="W24" s="24">
        <f t="shared" ref="W24:W33" si="19">U24/V24</f>
        <v>16.22629310344827</v>
      </c>
    </row>
    <row r="25" spans="1:23" ht="12.75" customHeight="1" x14ac:dyDescent="0.25">
      <c r="A25" s="3"/>
      <c r="B25" s="17" t="str">
        <f>[2]Sheet1!B19</f>
        <v>EDCI</v>
      </c>
      <c r="C25" s="18">
        <f>[2]Sheet1!C19</f>
        <v>81</v>
      </c>
      <c r="D25" s="18">
        <f>[2]Sheet1!D19</f>
        <v>0</v>
      </c>
      <c r="E25" s="18">
        <f>[2]Sheet1!E19</f>
        <v>0</v>
      </c>
      <c r="F25" s="40" t="str">
        <f t="shared" si="0"/>
        <v/>
      </c>
      <c r="G25" s="29"/>
      <c r="H25" s="43">
        <f>[2]Sheet1!F19</f>
        <v>168.52</v>
      </c>
      <c r="I25" s="18">
        <f>[2]Sheet1!G19</f>
        <v>11.02</v>
      </c>
      <c r="J25" s="40">
        <f t="shared" si="1"/>
        <v>15.29219600725953</v>
      </c>
      <c r="K25" s="29"/>
      <c r="L25" s="46">
        <f t="shared" si="16"/>
        <v>168.52</v>
      </c>
      <c r="M25" s="20">
        <f t="shared" si="16"/>
        <v>11.02</v>
      </c>
      <c r="N25" s="40">
        <f t="shared" si="17"/>
        <v>15.29219600725953</v>
      </c>
      <c r="O25" s="29"/>
      <c r="P25" s="43">
        <f>[2]Sheet1!H19</f>
        <v>62.13</v>
      </c>
      <c r="Q25" s="18">
        <f>[2]Sheet1!I19</f>
        <v>5.28</v>
      </c>
      <c r="R25" s="20">
        <f t="shared" si="5"/>
        <v>11.767045454545455</v>
      </c>
      <c r="S25" s="50"/>
      <c r="T25" s="45"/>
      <c r="U25" s="46">
        <f t="shared" si="18"/>
        <v>230.65</v>
      </c>
      <c r="V25" s="20">
        <f t="shared" si="18"/>
        <v>16.3</v>
      </c>
      <c r="W25" s="20">
        <f t="shared" si="19"/>
        <v>14.150306748466257</v>
      </c>
    </row>
    <row r="26" spans="1:23" ht="12.75" customHeight="1" x14ac:dyDescent="0.25">
      <c r="A26" s="3"/>
      <c r="B26" s="60" t="str">
        <f>[2]Sheet1!B20</f>
        <v>EDSC</v>
      </c>
      <c r="C26" s="61">
        <f>[2]Sheet1!C20</f>
        <v>179</v>
      </c>
      <c r="D26" s="61">
        <f>[2]Sheet1!D20</f>
        <v>30.4</v>
      </c>
      <c r="E26" s="61">
        <f>[2]Sheet1!E20</f>
        <v>0.4</v>
      </c>
      <c r="F26" s="62">
        <f t="shared" si="0"/>
        <v>75.999999999999986</v>
      </c>
      <c r="G26" s="29"/>
      <c r="H26" s="63">
        <f>[2]Sheet1!F20</f>
        <v>332.42</v>
      </c>
      <c r="I26" s="61">
        <f>[2]Sheet1!G20</f>
        <v>12.48</v>
      </c>
      <c r="J26" s="62">
        <f t="shared" si="1"/>
        <v>26.636217948717949</v>
      </c>
      <c r="K26" s="29"/>
      <c r="L26" s="64">
        <f t="shared" si="16"/>
        <v>362.82</v>
      </c>
      <c r="M26" s="65">
        <f t="shared" si="16"/>
        <v>12.88</v>
      </c>
      <c r="N26" s="62">
        <f t="shared" si="17"/>
        <v>28.169254658385093</v>
      </c>
      <c r="O26" s="29"/>
      <c r="P26" s="63">
        <f>[2]Sheet1!H20</f>
        <v>290.77999999999997</v>
      </c>
      <c r="Q26" s="61">
        <f>[2]Sheet1!I20</f>
        <v>20.14</v>
      </c>
      <c r="R26" s="65">
        <f t="shared" si="5"/>
        <v>14.437934458788479</v>
      </c>
      <c r="S26" s="50"/>
      <c r="T26" s="45"/>
      <c r="U26" s="64">
        <f t="shared" si="18"/>
        <v>653.59999999999991</v>
      </c>
      <c r="V26" s="65">
        <f t="shared" si="18"/>
        <v>33.020000000000003</v>
      </c>
      <c r="W26" s="65">
        <f t="shared" si="19"/>
        <v>19.794064203513017</v>
      </c>
    </row>
    <row r="27" spans="1:23" ht="12.75" customHeight="1" x14ac:dyDescent="0.25">
      <c r="A27" s="3"/>
      <c r="B27" s="66" t="s">
        <v>51</v>
      </c>
      <c r="C27" s="66">
        <f>SUM(C21:C25)</f>
        <v>1401</v>
      </c>
      <c r="D27" s="66">
        <f>SUM(D24:D26)</f>
        <v>33.6</v>
      </c>
      <c r="E27" s="66">
        <f>SUM(E24:E26)</f>
        <v>0.67</v>
      </c>
      <c r="F27" s="68">
        <f t="shared" si="0"/>
        <v>50.149253731343286</v>
      </c>
      <c r="G27" s="29"/>
      <c r="H27" s="66">
        <f>SUM(H24:H26)</f>
        <v>622.71</v>
      </c>
      <c r="I27" s="66">
        <f>SUM(I24:I26)</f>
        <v>29.12</v>
      </c>
      <c r="J27" s="67">
        <f t="shared" si="1"/>
        <v>21.384271978021978</v>
      </c>
      <c r="K27" s="30"/>
      <c r="L27" s="67">
        <f t="shared" si="16"/>
        <v>656.31000000000006</v>
      </c>
      <c r="M27" s="67">
        <f t="shared" si="16"/>
        <v>29.790000000000003</v>
      </c>
      <c r="N27" s="67">
        <f>L27/M27</f>
        <v>22.031218529707957</v>
      </c>
      <c r="O27" s="30"/>
      <c r="P27" s="66">
        <f>SUM(P24:P26)</f>
        <v>529.09999999999991</v>
      </c>
      <c r="Q27" s="66">
        <f>SUM(Q24:Q26)</f>
        <v>38.090000000000003</v>
      </c>
      <c r="R27" s="67">
        <f t="shared" si="5"/>
        <v>13.89078498293515</v>
      </c>
      <c r="S27" s="51"/>
      <c r="T27" s="53"/>
      <c r="U27" s="67">
        <f t="shared" si="18"/>
        <v>1185.4099999999999</v>
      </c>
      <c r="V27" s="67">
        <f t="shared" si="18"/>
        <v>67.88000000000001</v>
      </c>
      <c r="W27" s="67">
        <f>U27/V27</f>
        <v>17.463317619328222</v>
      </c>
    </row>
    <row r="28" spans="1:23" ht="5.0999999999999996" customHeight="1" x14ac:dyDescent="0.25">
      <c r="A28" s="4"/>
      <c r="B28" s="4"/>
      <c r="C28" s="4"/>
      <c r="D28" s="4"/>
      <c r="E28" s="4"/>
      <c r="F28" s="4" t="str">
        <f t="shared" si="0"/>
        <v/>
      </c>
      <c r="G28" s="45"/>
      <c r="H28" s="4"/>
      <c r="I28" s="4"/>
      <c r="J28" s="4" t="str">
        <f t="shared" si="1"/>
        <v/>
      </c>
      <c r="K28" s="45"/>
      <c r="L28" s="4"/>
      <c r="M28" s="4"/>
      <c r="N28" s="4"/>
      <c r="O28" s="45"/>
      <c r="P28" s="4"/>
      <c r="Q28" s="4"/>
      <c r="R28" s="4" t="str">
        <f t="shared" si="5"/>
        <v/>
      </c>
      <c r="S28" s="4"/>
      <c r="T28" s="45"/>
      <c r="U28" s="4"/>
      <c r="V28" s="4"/>
      <c r="W28" s="4"/>
    </row>
    <row r="29" spans="1:23" ht="12.75" customHeight="1" x14ac:dyDescent="0.25">
      <c r="A29" s="3" t="str">
        <f>[2]Sheet1!A21</f>
        <v>ECST</v>
      </c>
      <c r="B29" s="12" t="str">
        <f>[2]Sheet1!B21</f>
        <v>CE</v>
      </c>
      <c r="C29" s="22">
        <f>[2]Sheet1!C21</f>
        <v>46</v>
      </c>
      <c r="D29" s="22">
        <f>[2]Sheet1!D21</f>
        <v>43.82</v>
      </c>
      <c r="E29" s="22">
        <f>[2]Sheet1!E21</f>
        <v>2.16</v>
      </c>
      <c r="F29" s="41">
        <f t="shared" si="0"/>
        <v>20.287037037037035</v>
      </c>
      <c r="G29" s="29"/>
      <c r="H29" s="44">
        <f>[2]Sheet1!F21</f>
        <v>114.08</v>
      </c>
      <c r="I29" s="22">
        <f>[2]Sheet1!G21</f>
        <v>4.7300000000000004</v>
      </c>
      <c r="J29" s="41">
        <f t="shared" si="1"/>
        <v>24.1183932346723</v>
      </c>
      <c r="K29" s="29"/>
      <c r="L29" s="47">
        <f t="shared" ref="L29:M35" si="20">D29+H29</f>
        <v>157.9</v>
      </c>
      <c r="M29" s="24">
        <f t="shared" si="20"/>
        <v>6.8900000000000006</v>
      </c>
      <c r="N29" s="41">
        <f>L29/M29</f>
        <v>22.917271407837443</v>
      </c>
      <c r="O29" s="29"/>
      <c r="P29" s="44">
        <f>[2]Sheet1!H21</f>
        <v>26.18</v>
      </c>
      <c r="Q29" s="22">
        <f>[2]Sheet1!I21</f>
        <v>1.25</v>
      </c>
      <c r="R29" s="24">
        <f t="shared" si="5"/>
        <v>20.943999999999999</v>
      </c>
      <c r="S29" s="52"/>
      <c r="T29" s="45"/>
      <c r="U29" s="47">
        <f t="shared" ref="U29:V35" si="21">L29+P29</f>
        <v>184.08</v>
      </c>
      <c r="V29" s="24">
        <f t="shared" si="21"/>
        <v>8.14</v>
      </c>
      <c r="W29" s="24">
        <f>U29/V29</f>
        <v>22.614250614250615</v>
      </c>
    </row>
    <row r="30" spans="1:23" ht="12.75" customHeight="1" x14ac:dyDescent="0.25">
      <c r="A30" s="3"/>
      <c r="B30" s="17" t="str">
        <f>[2]Sheet1!B22</f>
        <v>CS</v>
      </c>
      <c r="C30" s="18">
        <f>[2]Sheet1!C22</f>
        <v>53</v>
      </c>
      <c r="D30" s="18">
        <f>[2]Sheet1!D22</f>
        <v>122.18</v>
      </c>
      <c r="E30" s="18">
        <f>[2]Sheet1!E22</f>
        <v>5.0599999999999996</v>
      </c>
      <c r="F30" s="40">
        <f t="shared" si="0"/>
        <v>24.146245059288542</v>
      </c>
      <c r="G30" s="29"/>
      <c r="H30" s="43">
        <f>[2]Sheet1!F22</f>
        <v>70.12</v>
      </c>
      <c r="I30" s="18">
        <f>[2]Sheet1!G22</f>
        <v>2.98</v>
      </c>
      <c r="J30" s="40">
        <f t="shared" si="1"/>
        <v>23.530201342281881</v>
      </c>
      <c r="K30" s="29"/>
      <c r="L30" s="46">
        <f t="shared" si="20"/>
        <v>192.3</v>
      </c>
      <c r="M30" s="20">
        <f t="shared" si="20"/>
        <v>8.0399999999999991</v>
      </c>
      <c r="N30" s="40">
        <f t="shared" si="17"/>
        <v>23.917910447761198</v>
      </c>
      <c r="O30" s="29"/>
      <c r="P30" s="43">
        <f>[2]Sheet1!H22</f>
        <v>27.35</v>
      </c>
      <c r="Q30" s="18">
        <f>[2]Sheet1!I22</f>
        <v>1.7</v>
      </c>
      <c r="R30" s="20">
        <f t="shared" si="5"/>
        <v>16.088235294117649</v>
      </c>
      <c r="S30" s="50"/>
      <c r="T30" s="45"/>
      <c r="U30" s="46">
        <f t="shared" si="21"/>
        <v>219.65</v>
      </c>
      <c r="V30" s="20">
        <f t="shared" si="21"/>
        <v>9.7399999999999984</v>
      </c>
      <c r="W30" s="20">
        <f t="shared" si="19"/>
        <v>22.551334702258732</v>
      </c>
    </row>
    <row r="31" spans="1:23" ht="12.75" customHeight="1" x14ac:dyDescent="0.25">
      <c r="A31" s="3"/>
      <c r="B31" s="17" t="str">
        <f>[2]Sheet1!B23</f>
        <v>ECST</v>
      </c>
      <c r="C31" s="18">
        <f>[2]Sheet1!C23</f>
        <v>36</v>
      </c>
      <c r="D31" s="18">
        <f>[2]Sheet1!D23</f>
        <v>66.400000000000006</v>
      </c>
      <c r="E31" s="18">
        <f>[2]Sheet1!E23</f>
        <v>2.48</v>
      </c>
      <c r="F31" s="40">
        <f t="shared" si="0"/>
        <v>26.7741935483871</v>
      </c>
      <c r="G31" s="29"/>
      <c r="H31" s="43">
        <f>[2]Sheet1!F23</f>
        <v>30.63</v>
      </c>
      <c r="I31" s="18">
        <f>[2]Sheet1!G23</f>
        <v>0.9</v>
      </c>
      <c r="J31" s="40">
        <f t="shared" si="1"/>
        <v>34.033333333333331</v>
      </c>
      <c r="K31" s="29"/>
      <c r="L31" s="46">
        <f t="shared" si="20"/>
        <v>97.03</v>
      </c>
      <c r="M31" s="20">
        <f t="shared" si="20"/>
        <v>3.38</v>
      </c>
      <c r="N31" s="40">
        <f t="shared" si="17"/>
        <v>28.707100591715978</v>
      </c>
      <c r="O31" s="29"/>
      <c r="P31" s="43">
        <f>[2]Sheet1!H23</f>
        <v>0</v>
      </c>
      <c r="Q31" s="18">
        <f>[2]Sheet1!I23</f>
        <v>0</v>
      </c>
      <c r="R31" s="20" t="str">
        <f t="shared" si="5"/>
        <v/>
      </c>
      <c r="S31" s="50"/>
      <c r="T31" s="45"/>
      <c r="U31" s="46">
        <f t="shared" si="21"/>
        <v>97.03</v>
      </c>
      <c r="V31" s="20">
        <f t="shared" si="21"/>
        <v>3.38</v>
      </c>
      <c r="W31" s="20">
        <f t="shared" si="19"/>
        <v>28.707100591715978</v>
      </c>
    </row>
    <row r="32" spans="1:23" ht="12.75" customHeight="1" x14ac:dyDescent="0.25">
      <c r="A32" s="3"/>
      <c r="B32" s="17" t="str">
        <f>[2]Sheet1!B24</f>
        <v>EE</v>
      </c>
      <c r="C32" s="18">
        <f>[2]Sheet1!C24</f>
        <v>48</v>
      </c>
      <c r="D32" s="18">
        <f>[2]Sheet1!D24</f>
        <v>41.42</v>
      </c>
      <c r="E32" s="18">
        <f>[2]Sheet1!E24</f>
        <v>1.91</v>
      </c>
      <c r="F32" s="40">
        <f t="shared" si="0"/>
        <v>21.68586387434555</v>
      </c>
      <c r="G32" s="29"/>
      <c r="H32" s="43">
        <f>[2]Sheet1!F24</f>
        <v>133.87</v>
      </c>
      <c r="I32" s="18">
        <f>[2]Sheet1!G24</f>
        <v>6.09</v>
      </c>
      <c r="J32" s="40">
        <f t="shared" si="1"/>
        <v>21.981937602627259</v>
      </c>
      <c r="K32" s="29"/>
      <c r="L32" s="46">
        <f t="shared" si="20"/>
        <v>175.29000000000002</v>
      </c>
      <c r="M32" s="20">
        <f t="shared" si="20"/>
        <v>8</v>
      </c>
      <c r="N32" s="40">
        <f t="shared" si="17"/>
        <v>21.911250000000003</v>
      </c>
      <c r="O32" s="29"/>
      <c r="P32" s="43">
        <f>[2]Sheet1!H24</f>
        <v>41.77</v>
      </c>
      <c r="Q32" s="18">
        <f>[2]Sheet1!I24</f>
        <v>1.75</v>
      </c>
      <c r="R32" s="20">
        <f t="shared" si="5"/>
        <v>23.868571428571432</v>
      </c>
      <c r="S32" s="50"/>
      <c r="T32" s="45"/>
      <c r="U32" s="46">
        <f t="shared" si="21"/>
        <v>217.06000000000003</v>
      </c>
      <c r="V32" s="20">
        <f t="shared" si="21"/>
        <v>9.75</v>
      </c>
      <c r="W32" s="20">
        <f t="shared" si="19"/>
        <v>22.262564102564106</v>
      </c>
    </row>
    <row r="33" spans="1:23" ht="12.75" customHeight="1" x14ac:dyDescent="0.25">
      <c r="A33" s="3"/>
      <c r="B33" s="17" t="str">
        <f>[2]Sheet1!B25</f>
        <v>ME</v>
      </c>
      <c r="C33" s="18">
        <f>[2]Sheet1!C25</f>
        <v>50</v>
      </c>
      <c r="D33" s="18">
        <f>[2]Sheet1!D25</f>
        <v>49.63</v>
      </c>
      <c r="E33" s="18">
        <f>[2]Sheet1!E25</f>
        <v>2.15</v>
      </c>
      <c r="F33" s="40">
        <f t="shared" si="0"/>
        <v>23.083720930232559</v>
      </c>
      <c r="G33" s="29"/>
      <c r="H33" s="43">
        <f>[2]Sheet1!F25</f>
        <v>133.88</v>
      </c>
      <c r="I33" s="18">
        <f>[2]Sheet1!G25</f>
        <v>6.37</v>
      </c>
      <c r="J33" s="40">
        <f t="shared" si="1"/>
        <v>21.017268445839875</v>
      </c>
      <c r="K33" s="29"/>
      <c r="L33" s="46">
        <f t="shared" si="20"/>
        <v>183.51</v>
      </c>
      <c r="M33" s="20">
        <f t="shared" si="20"/>
        <v>8.52</v>
      </c>
      <c r="N33" s="40">
        <f t="shared" si="17"/>
        <v>21.538732394366196</v>
      </c>
      <c r="O33" s="29"/>
      <c r="P33" s="43">
        <f>[2]Sheet1!H25</f>
        <v>16.850000000000001</v>
      </c>
      <c r="Q33" s="18">
        <f>[2]Sheet1!I25</f>
        <v>1.38</v>
      </c>
      <c r="R33" s="20">
        <f t="shared" si="5"/>
        <v>12.210144927536234</v>
      </c>
      <c r="S33" s="50"/>
      <c r="T33" s="45"/>
      <c r="U33" s="46">
        <f t="shared" si="21"/>
        <v>200.35999999999999</v>
      </c>
      <c r="V33" s="20">
        <f t="shared" si="21"/>
        <v>9.8999999999999986</v>
      </c>
      <c r="W33" s="20">
        <f t="shared" si="19"/>
        <v>20.238383838383839</v>
      </c>
    </row>
    <row r="34" spans="1:23" ht="12.75" customHeight="1" x14ac:dyDescent="0.25">
      <c r="A34" s="3"/>
      <c r="B34" s="60" t="str">
        <f>[2]Sheet1!B26</f>
        <v>TECH</v>
      </c>
      <c r="C34" s="61">
        <f>[2]Sheet1!C26</f>
        <v>53</v>
      </c>
      <c r="D34" s="61">
        <f>[2]Sheet1!D26</f>
        <v>102.27</v>
      </c>
      <c r="E34" s="61">
        <f>[2]Sheet1!E26</f>
        <v>4.04</v>
      </c>
      <c r="F34" s="62">
        <f>IF(ISERROR(D34/E34),"",D34/E34)</f>
        <v>25.314356435643564</v>
      </c>
      <c r="G34" s="29"/>
      <c r="H34" s="63">
        <f>[2]Sheet1!F26</f>
        <v>110.32</v>
      </c>
      <c r="I34" s="61">
        <f>[2]Sheet1!G26</f>
        <v>5.24</v>
      </c>
      <c r="J34" s="62">
        <f>IF(ISERROR(H34/I34),"",H34/I34)</f>
        <v>21.053435114503813</v>
      </c>
      <c r="K34" s="29"/>
      <c r="L34" s="64">
        <f t="shared" si="20"/>
        <v>212.58999999999997</v>
      </c>
      <c r="M34" s="65">
        <f t="shared" si="20"/>
        <v>9.2800000000000011</v>
      </c>
      <c r="N34" s="62">
        <f>L34/M34</f>
        <v>22.908405172413786</v>
      </c>
      <c r="O34" s="29"/>
      <c r="P34" s="63">
        <f>[2]Sheet1!H26</f>
        <v>1.92</v>
      </c>
      <c r="Q34" s="61">
        <f>[2]Sheet1!I26</f>
        <v>0.22</v>
      </c>
      <c r="R34" s="65">
        <f>IF(ISERROR(P34/Q34),"",P34/Q34)</f>
        <v>8.7272727272727266</v>
      </c>
      <c r="S34" s="50"/>
      <c r="T34" s="45"/>
      <c r="U34" s="64">
        <f t="shared" si="21"/>
        <v>214.50999999999996</v>
      </c>
      <c r="V34" s="65">
        <f t="shared" si="21"/>
        <v>9.5000000000000018</v>
      </c>
      <c r="W34" s="65">
        <f>U34/V34</f>
        <v>22.579999999999991</v>
      </c>
    </row>
    <row r="35" spans="1:23" ht="12.75" customHeight="1" x14ac:dyDescent="0.25">
      <c r="A35" s="3"/>
      <c r="B35" s="66" t="s">
        <v>51</v>
      </c>
      <c r="C35" s="66">
        <f>SUM(C29:C33)</f>
        <v>233</v>
      </c>
      <c r="D35" s="66">
        <f>SUM(D29:D34)</f>
        <v>425.71999999999997</v>
      </c>
      <c r="E35" s="66">
        <f>SUM(E29:E34)</f>
        <v>17.8</v>
      </c>
      <c r="F35" s="67">
        <f t="shared" si="0"/>
        <v>23.916853932584267</v>
      </c>
      <c r="G35" s="30"/>
      <c r="H35" s="66">
        <f>SUM(H29:H34)</f>
        <v>592.9</v>
      </c>
      <c r="I35" s="66">
        <f>SUM(I29:I34)</f>
        <v>26.310000000000002</v>
      </c>
      <c r="J35" s="67">
        <f t="shared" si="1"/>
        <v>22.535157734701631</v>
      </c>
      <c r="K35" s="30"/>
      <c r="L35" s="67">
        <f t="shared" si="20"/>
        <v>1018.6199999999999</v>
      </c>
      <c r="M35" s="67">
        <f t="shared" si="20"/>
        <v>44.11</v>
      </c>
      <c r="N35" s="67">
        <f>L35/M35</f>
        <v>23.092722738608025</v>
      </c>
      <c r="O35" s="30"/>
      <c r="P35" s="66">
        <f>SUM(P29:P34)</f>
        <v>114.07000000000001</v>
      </c>
      <c r="Q35" s="66">
        <f>SUM(Q29:Q34)</f>
        <v>6.3</v>
      </c>
      <c r="R35" s="67">
        <f t="shared" si="5"/>
        <v>18.106349206349208</v>
      </c>
      <c r="S35" s="51"/>
      <c r="T35" s="53"/>
      <c r="U35" s="67">
        <f t="shared" si="21"/>
        <v>1132.6899999999998</v>
      </c>
      <c r="V35" s="67">
        <f t="shared" si="21"/>
        <v>50.41</v>
      </c>
      <c r="W35" s="67">
        <f>U35/V35</f>
        <v>22.469549692521323</v>
      </c>
    </row>
    <row r="36" spans="1:23" ht="5.0999999999999996" customHeight="1" x14ac:dyDescent="0.25">
      <c r="A36" s="4"/>
      <c r="B36" s="4"/>
      <c r="C36" s="4"/>
      <c r="D36" s="4"/>
      <c r="E36" s="4"/>
      <c r="F36" s="4" t="str">
        <f t="shared" si="0"/>
        <v/>
      </c>
      <c r="G36" s="45"/>
      <c r="H36" s="4"/>
      <c r="I36" s="4"/>
      <c r="J36" s="4" t="str">
        <f t="shared" si="1"/>
        <v/>
      </c>
      <c r="K36" s="45"/>
      <c r="L36" s="4"/>
      <c r="M36" s="4"/>
      <c r="N36" s="4"/>
      <c r="O36" s="45"/>
      <c r="P36" s="4"/>
      <c r="Q36" s="4"/>
      <c r="R36" s="4" t="str">
        <f t="shared" si="5"/>
        <v/>
      </c>
      <c r="S36" s="4"/>
      <c r="T36" s="45"/>
      <c r="U36" s="4"/>
      <c r="V36" s="4"/>
      <c r="W36" s="4"/>
    </row>
    <row r="37" spans="1:23" ht="12.75" customHeight="1" x14ac:dyDescent="0.25">
      <c r="A37" s="3" t="str">
        <f>[2]Sheet1!A27</f>
        <v>HHS</v>
      </c>
      <c r="B37" s="12" t="str">
        <f>[2]Sheet1!B27</f>
        <v>CFS</v>
      </c>
      <c r="C37" s="22">
        <f>[2]Sheet1!C27</f>
        <v>48</v>
      </c>
      <c r="D37" s="22">
        <f>[2]Sheet1!D27</f>
        <v>165.13</v>
      </c>
      <c r="E37" s="22">
        <f>[2]Sheet1!E27</f>
        <v>4.41</v>
      </c>
      <c r="F37" s="41">
        <f t="shared" si="0"/>
        <v>37.444444444444443</v>
      </c>
      <c r="G37" s="29"/>
      <c r="H37" s="44">
        <f>[2]Sheet1!F27</f>
        <v>237.33</v>
      </c>
      <c r="I37" s="22">
        <f>[2]Sheet1!G27</f>
        <v>6.14</v>
      </c>
      <c r="J37" s="41">
        <f t="shared" si="1"/>
        <v>38.653094462540722</v>
      </c>
      <c r="K37" s="29"/>
      <c r="L37" s="47">
        <f t="shared" ref="L37:L46" si="22">D37+H37</f>
        <v>402.46000000000004</v>
      </c>
      <c r="M37" s="24">
        <f t="shared" ref="M37:M46" si="23">E37+I37</f>
        <v>10.55</v>
      </c>
      <c r="N37" s="41">
        <f t="shared" ref="N37:N63" si="24">L37/M37</f>
        <v>38.147867298578198</v>
      </c>
      <c r="O37" s="29"/>
      <c r="P37" s="44">
        <f>[2]Sheet1!H27</f>
        <v>11.43</v>
      </c>
      <c r="Q37" s="22">
        <f>[2]Sheet1!I27</f>
        <v>0.89</v>
      </c>
      <c r="R37" s="24">
        <f t="shared" si="5"/>
        <v>12.842696629213483</v>
      </c>
      <c r="S37" s="52"/>
      <c r="T37" s="45"/>
      <c r="U37" s="47">
        <f t="shared" ref="U37:U46" si="25">L37+P37</f>
        <v>413.89000000000004</v>
      </c>
      <c r="V37" s="24">
        <f t="shared" ref="V37:V46" si="26">M37+Q37</f>
        <v>11.440000000000001</v>
      </c>
      <c r="W37" s="24">
        <f t="shared" ref="W37:W63" si="27">U37/V37</f>
        <v>36.179195804195807</v>
      </c>
    </row>
    <row r="38" spans="1:23" ht="12.75" customHeight="1" x14ac:dyDescent="0.25">
      <c r="A38" s="3"/>
      <c r="B38" s="17" t="str">
        <f>[2]Sheet1!B28</f>
        <v>COMD</v>
      </c>
      <c r="C38" s="18">
        <f>[2]Sheet1!C28</f>
        <v>46</v>
      </c>
      <c r="D38" s="18">
        <f>[2]Sheet1!D28</f>
        <v>91.8</v>
      </c>
      <c r="E38" s="18">
        <f>[2]Sheet1!E28</f>
        <v>3.03</v>
      </c>
      <c r="F38" s="40">
        <f t="shared" si="0"/>
        <v>30.297029702970299</v>
      </c>
      <c r="G38" s="29"/>
      <c r="H38" s="43">
        <f>[2]Sheet1!F28</f>
        <v>152.58000000000001</v>
      </c>
      <c r="I38" s="18">
        <f>[2]Sheet1!G28</f>
        <v>5.4</v>
      </c>
      <c r="J38" s="40">
        <f t="shared" si="1"/>
        <v>28.255555555555556</v>
      </c>
      <c r="K38" s="29"/>
      <c r="L38" s="46">
        <f t="shared" si="22"/>
        <v>244.38</v>
      </c>
      <c r="M38" s="20">
        <f t="shared" si="23"/>
        <v>8.43</v>
      </c>
      <c r="N38" s="40">
        <f t="shared" si="24"/>
        <v>28.989323843416372</v>
      </c>
      <c r="O38" s="29"/>
      <c r="P38" s="43">
        <f>[2]Sheet1!H28</f>
        <v>35.130000000000003</v>
      </c>
      <c r="Q38" s="18">
        <f>[2]Sheet1!I28</f>
        <v>6.57</v>
      </c>
      <c r="R38" s="20">
        <f t="shared" si="5"/>
        <v>5.3470319634703198</v>
      </c>
      <c r="S38" s="50"/>
      <c r="T38" s="45"/>
      <c r="U38" s="46">
        <f t="shared" si="25"/>
        <v>279.51</v>
      </c>
      <c r="V38" s="20">
        <f t="shared" si="26"/>
        <v>15</v>
      </c>
      <c r="W38" s="20">
        <f t="shared" si="27"/>
        <v>18.634</v>
      </c>
    </row>
    <row r="39" spans="1:23" ht="12.75" customHeight="1" x14ac:dyDescent="0.25">
      <c r="A39" s="3"/>
      <c r="B39" s="17" t="str">
        <f>[2]Sheet1!B29</f>
        <v>CRIM</v>
      </c>
      <c r="C39" s="18">
        <f>[2]Sheet1!C29</f>
        <v>45</v>
      </c>
      <c r="D39" s="18">
        <f>[2]Sheet1!D29</f>
        <v>112.53</v>
      </c>
      <c r="E39" s="18">
        <f>[2]Sheet1!E29</f>
        <v>2.54</v>
      </c>
      <c r="F39" s="40">
        <f t="shared" si="0"/>
        <v>44.303149606299215</v>
      </c>
      <c r="G39" s="29"/>
      <c r="H39" s="43">
        <f>[2]Sheet1!F29</f>
        <v>214.8</v>
      </c>
      <c r="I39" s="18">
        <f>[2]Sheet1!G29</f>
        <v>6.71</v>
      </c>
      <c r="J39" s="40">
        <f t="shared" si="1"/>
        <v>32.011922503725785</v>
      </c>
      <c r="K39" s="29"/>
      <c r="L39" s="46">
        <f t="shared" si="22"/>
        <v>327.33000000000004</v>
      </c>
      <c r="M39" s="20">
        <f t="shared" si="23"/>
        <v>9.25</v>
      </c>
      <c r="N39" s="40">
        <f t="shared" si="24"/>
        <v>35.387027027027031</v>
      </c>
      <c r="O39" s="29"/>
      <c r="P39" s="43">
        <f>[2]Sheet1!H29</f>
        <v>12.67</v>
      </c>
      <c r="Q39" s="18">
        <f>[2]Sheet1!I29</f>
        <v>1.1200000000000001</v>
      </c>
      <c r="R39" s="20">
        <f t="shared" si="5"/>
        <v>11.312499999999998</v>
      </c>
      <c r="S39" s="50"/>
      <c r="T39" s="45"/>
      <c r="U39" s="46">
        <f t="shared" si="25"/>
        <v>340.00000000000006</v>
      </c>
      <c r="V39" s="20">
        <f t="shared" si="26"/>
        <v>10.370000000000001</v>
      </c>
      <c r="W39" s="20">
        <f t="shared" si="27"/>
        <v>32.786885245901644</v>
      </c>
    </row>
    <row r="40" spans="1:23" ht="12.75" customHeight="1" x14ac:dyDescent="0.25">
      <c r="A40" s="3"/>
      <c r="B40" s="17" t="str">
        <f>[2]Sheet1!B30</f>
        <v>HHS</v>
      </c>
      <c r="C40" s="18">
        <f>[2]Sheet1!C30</f>
        <v>41</v>
      </c>
      <c r="D40" s="18">
        <f>[2]Sheet1!D30</f>
        <v>138.93</v>
      </c>
      <c r="E40" s="18">
        <f>[2]Sheet1!E30</f>
        <v>5.01</v>
      </c>
      <c r="F40" s="40">
        <f t="shared" si="0"/>
        <v>27.730538922155691</v>
      </c>
      <c r="G40" s="29"/>
      <c r="H40" s="43">
        <f>[2]Sheet1!F30</f>
        <v>83.8</v>
      </c>
      <c r="I40" s="18">
        <f>[2]Sheet1!G30</f>
        <v>4.2699999999999996</v>
      </c>
      <c r="J40" s="40">
        <f t="shared" si="1"/>
        <v>19.625292740046838</v>
      </c>
      <c r="K40" s="29"/>
      <c r="L40" s="46">
        <f t="shared" si="22"/>
        <v>222.73000000000002</v>
      </c>
      <c r="M40" s="20">
        <f t="shared" si="23"/>
        <v>9.2799999999999994</v>
      </c>
      <c r="N40" s="40">
        <f t="shared" si="24"/>
        <v>24.0010775862069</v>
      </c>
      <c r="O40" s="29"/>
      <c r="P40" s="43">
        <f>[2]Sheet1!H30</f>
        <v>0</v>
      </c>
      <c r="Q40" s="18">
        <f>[2]Sheet1!I30</f>
        <v>0</v>
      </c>
      <c r="R40" s="20" t="str">
        <f t="shared" si="5"/>
        <v/>
      </c>
      <c r="S40" s="50"/>
      <c r="T40" s="45"/>
      <c r="U40" s="46">
        <f t="shared" si="25"/>
        <v>222.73000000000002</v>
      </c>
      <c r="V40" s="20">
        <f t="shared" si="26"/>
        <v>9.2799999999999994</v>
      </c>
      <c r="W40" s="20">
        <f t="shared" si="27"/>
        <v>24.0010775862069</v>
      </c>
    </row>
    <row r="41" spans="1:23" ht="12.75" customHeight="1" x14ac:dyDescent="0.25">
      <c r="A41" s="3"/>
      <c r="B41" s="17" t="str">
        <f>[2]Sheet1!B31</f>
        <v>K-KI</v>
      </c>
      <c r="C41" s="18">
        <f>[2]Sheet1!C31</f>
        <v>141</v>
      </c>
      <c r="D41" s="18">
        <f>[2]Sheet1!D31</f>
        <v>169.62</v>
      </c>
      <c r="E41" s="18">
        <f>[2]Sheet1!E31</f>
        <v>20</v>
      </c>
      <c r="F41" s="40">
        <f t="shared" si="0"/>
        <v>8.4809999999999999</v>
      </c>
      <c r="G41" s="29"/>
      <c r="H41" s="43">
        <f>[2]Sheet1!F31</f>
        <v>209.1</v>
      </c>
      <c r="I41" s="18">
        <f>[2]Sheet1!G31</f>
        <v>16.809999999999999</v>
      </c>
      <c r="J41" s="40">
        <f t="shared" si="1"/>
        <v>12.439024390243903</v>
      </c>
      <c r="K41" s="29"/>
      <c r="L41" s="46">
        <f t="shared" si="22"/>
        <v>378.72</v>
      </c>
      <c r="M41" s="20">
        <f t="shared" si="23"/>
        <v>36.81</v>
      </c>
      <c r="N41" s="40">
        <f t="shared" si="24"/>
        <v>10.288508557457213</v>
      </c>
      <c r="O41" s="29"/>
      <c r="P41" s="43">
        <f>[2]Sheet1!H31</f>
        <v>7.57</v>
      </c>
      <c r="Q41" s="18">
        <f>[2]Sheet1!I31</f>
        <v>1.68</v>
      </c>
      <c r="R41" s="20">
        <f t="shared" si="5"/>
        <v>4.5059523809523814</v>
      </c>
      <c r="S41" s="50"/>
      <c r="T41" s="45"/>
      <c r="U41" s="46">
        <f t="shared" si="25"/>
        <v>386.29</v>
      </c>
      <c r="V41" s="20">
        <f t="shared" si="26"/>
        <v>38.49</v>
      </c>
      <c r="W41" s="20">
        <f t="shared" si="27"/>
        <v>10.03611327617563</v>
      </c>
    </row>
    <row r="42" spans="1:23" ht="12.75" customHeight="1" x14ac:dyDescent="0.25">
      <c r="A42" s="3"/>
      <c r="B42" s="17" t="str">
        <f>[2]Sheet1!B32</f>
        <v>NTS</v>
      </c>
      <c r="C42" s="18">
        <f>[2]Sheet1!C32</f>
        <v>52</v>
      </c>
      <c r="D42" s="18">
        <f>[2]Sheet1!D32</f>
        <v>25.53</v>
      </c>
      <c r="E42" s="18">
        <f>[2]Sheet1!E32</f>
        <v>2.2000000000000002</v>
      </c>
      <c r="F42" s="40">
        <f t="shared" si="0"/>
        <v>11.604545454545454</v>
      </c>
      <c r="G42" s="29"/>
      <c r="H42" s="43">
        <f>[2]Sheet1!F32</f>
        <v>200.02</v>
      </c>
      <c r="I42" s="18">
        <f>[2]Sheet1!G32</f>
        <v>6.06</v>
      </c>
      <c r="J42" s="40">
        <f t="shared" si="1"/>
        <v>33.006600660066013</v>
      </c>
      <c r="K42" s="29"/>
      <c r="L42" s="46">
        <f t="shared" si="22"/>
        <v>225.55</v>
      </c>
      <c r="M42" s="20">
        <f t="shared" si="23"/>
        <v>8.26</v>
      </c>
      <c r="N42" s="40">
        <f t="shared" si="24"/>
        <v>27.30629539951574</v>
      </c>
      <c r="O42" s="29"/>
      <c r="P42" s="43">
        <f>[2]Sheet1!H32</f>
        <v>19.079999999999998</v>
      </c>
      <c r="Q42" s="18">
        <f>[2]Sheet1!I32</f>
        <v>1.21</v>
      </c>
      <c r="R42" s="20">
        <f t="shared" si="5"/>
        <v>15.768595041322314</v>
      </c>
      <c r="S42" s="50"/>
      <c r="T42" s="45"/>
      <c r="U42" s="46">
        <f t="shared" si="25"/>
        <v>244.63</v>
      </c>
      <c r="V42" s="20">
        <f t="shared" si="26"/>
        <v>9.4699999999999989</v>
      </c>
      <c r="W42" s="20">
        <f t="shared" si="27"/>
        <v>25.832101372756075</v>
      </c>
    </row>
    <row r="43" spans="1:23" ht="12.75" customHeight="1" x14ac:dyDescent="0.25">
      <c r="A43" s="3"/>
      <c r="B43" s="17" t="str">
        <f>[2]Sheet1!B33</f>
        <v>NURS</v>
      </c>
      <c r="C43" s="18">
        <f>[2]Sheet1!C33</f>
        <v>101</v>
      </c>
      <c r="D43" s="18">
        <f>[2]Sheet1!D33</f>
        <v>71</v>
      </c>
      <c r="E43" s="18">
        <f>[2]Sheet1!E33</f>
        <v>10.23</v>
      </c>
      <c r="F43" s="40">
        <f t="shared" si="0"/>
        <v>6.9403714565004888</v>
      </c>
      <c r="G43" s="29"/>
      <c r="H43" s="43">
        <f>[2]Sheet1!F33</f>
        <v>152</v>
      </c>
      <c r="I43" s="18">
        <f>[2]Sheet1!G33</f>
        <v>15.01</v>
      </c>
      <c r="J43" s="40">
        <f t="shared" si="1"/>
        <v>10.126582278481013</v>
      </c>
      <c r="K43" s="29"/>
      <c r="L43" s="46">
        <f t="shared" si="22"/>
        <v>223</v>
      </c>
      <c r="M43" s="20">
        <f t="shared" si="23"/>
        <v>25.240000000000002</v>
      </c>
      <c r="N43" s="40">
        <f>L43/M43</f>
        <v>8.8351822503961959</v>
      </c>
      <c r="O43" s="29"/>
      <c r="P43" s="43">
        <f>[2]Sheet1!H33</f>
        <v>113.1</v>
      </c>
      <c r="Q43" s="18">
        <f>[2]Sheet1!I33</f>
        <v>15.56</v>
      </c>
      <c r="R43" s="20">
        <f t="shared" si="5"/>
        <v>7.2686375321336758</v>
      </c>
      <c r="S43" s="50"/>
      <c r="T43" s="45"/>
      <c r="U43" s="46">
        <f t="shared" si="25"/>
        <v>336.1</v>
      </c>
      <c r="V43" s="20">
        <f t="shared" si="26"/>
        <v>40.800000000000004</v>
      </c>
      <c r="W43" s="20">
        <f>U43/V43</f>
        <v>8.2377450980392162</v>
      </c>
    </row>
    <row r="44" spans="1:23" ht="12.75" customHeight="1" x14ac:dyDescent="0.25">
      <c r="A44" s="3"/>
      <c r="B44" s="17" t="str">
        <f>[2]Sheet1!B34</f>
        <v>PH</v>
      </c>
      <c r="C44" s="18">
        <f>[2]Sheet1!C34</f>
        <v>21</v>
      </c>
      <c r="D44" s="18">
        <f>[2]Sheet1!D34</f>
        <v>31.6</v>
      </c>
      <c r="E44" s="18">
        <f>[2]Sheet1!E34</f>
        <v>3</v>
      </c>
      <c r="F44" s="40">
        <f t="shared" si="0"/>
        <v>10.533333333333333</v>
      </c>
      <c r="G44" s="29"/>
      <c r="H44" s="43">
        <f>[2]Sheet1!F34</f>
        <v>180.45</v>
      </c>
      <c r="I44" s="18">
        <f>[2]Sheet1!G34</f>
        <v>8.41</v>
      </c>
      <c r="J44" s="40">
        <f t="shared" si="1"/>
        <v>21.456599286563613</v>
      </c>
      <c r="K44" s="29"/>
      <c r="L44" s="46">
        <f t="shared" si="22"/>
        <v>212.04999999999998</v>
      </c>
      <c r="M44" s="20">
        <f t="shared" si="23"/>
        <v>11.41</v>
      </c>
      <c r="N44" s="40">
        <f>L44/M44</f>
        <v>18.584574934268183</v>
      </c>
      <c r="O44" s="29"/>
      <c r="P44" s="43">
        <f>[2]Sheet1!H34</f>
        <v>0</v>
      </c>
      <c r="Q44" s="18">
        <f>[2]Sheet1!I34</f>
        <v>0</v>
      </c>
      <c r="R44" s="20" t="str">
        <f t="shared" si="5"/>
        <v/>
      </c>
      <c r="S44" s="50"/>
      <c r="T44" s="45"/>
      <c r="U44" s="46">
        <f t="shared" si="25"/>
        <v>212.04999999999998</v>
      </c>
      <c r="V44" s="20">
        <f t="shared" si="26"/>
        <v>11.41</v>
      </c>
      <c r="W44" s="20">
        <f>U44/V44</f>
        <v>18.584574934268183</v>
      </c>
    </row>
    <row r="45" spans="1:23" ht="12.75" customHeight="1" x14ac:dyDescent="0.25">
      <c r="A45" s="3"/>
      <c r="B45" s="60" t="str">
        <f>[2]Sheet1!B35</f>
        <v>SW</v>
      </c>
      <c r="C45" s="61">
        <f>[2]Sheet1!C35</f>
        <v>104</v>
      </c>
      <c r="D45" s="61">
        <f>[2]Sheet1!D35</f>
        <v>0</v>
      </c>
      <c r="E45" s="61">
        <f>[2]Sheet1!E35</f>
        <v>0</v>
      </c>
      <c r="F45" s="62" t="str">
        <f>IF(ISERROR(D45/E45),"",D45/E45)</f>
        <v/>
      </c>
      <c r="G45" s="29"/>
      <c r="H45" s="63">
        <f>[2]Sheet1!F35</f>
        <v>293</v>
      </c>
      <c r="I45" s="61">
        <f>[2]Sheet1!G35</f>
        <v>27.26</v>
      </c>
      <c r="J45" s="62">
        <f>IF(ISERROR(H45/I45),"",H45/I45)</f>
        <v>10.748349229640498</v>
      </c>
      <c r="K45" s="29"/>
      <c r="L45" s="64">
        <f t="shared" si="22"/>
        <v>293</v>
      </c>
      <c r="M45" s="65">
        <f t="shared" si="23"/>
        <v>27.26</v>
      </c>
      <c r="N45" s="62">
        <f>L45/M45</f>
        <v>10.748349229640498</v>
      </c>
      <c r="O45" s="29"/>
      <c r="P45" s="63">
        <f>[2]Sheet1!H35</f>
        <v>268.35000000000002</v>
      </c>
      <c r="Q45" s="61">
        <f>[2]Sheet1!I35</f>
        <v>28.53</v>
      </c>
      <c r="R45" s="65">
        <f>IF(ISERROR(P45/Q45),"",P45/Q45)</f>
        <v>9.405888538380653</v>
      </c>
      <c r="S45" s="50"/>
      <c r="T45" s="45"/>
      <c r="U45" s="64">
        <f t="shared" si="25"/>
        <v>561.35</v>
      </c>
      <c r="V45" s="65">
        <f t="shared" si="26"/>
        <v>55.790000000000006</v>
      </c>
      <c r="W45" s="65">
        <f>U45/V45</f>
        <v>10.061839039254346</v>
      </c>
    </row>
    <row r="46" spans="1:23" ht="12.75" customHeight="1" x14ac:dyDescent="0.25">
      <c r="A46" s="3"/>
      <c r="B46" s="66" t="s">
        <v>51</v>
      </c>
      <c r="C46" s="66">
        <f>SUM(C34:C44)</f>
        <v>781</v>
      </c>
      <c r="D46" s="66">
        <f>SUM(D37:D45)</f>
        <v>806.14</v>
      </c>
      <c r="E46" s="66">
        <f>SUM(E37:E45)</f>
        <v>50.42</v>
      </c>
      <c r="F46" s="67">
        <f t="shared" si="0"/>
        <v>15.988496628322094</v>
      </c>
      <c r="G46" s="30"/>
      <c r="H46" s="66">
        <f>SUM(H37:H45)</f>
        <v>1723.0800000000002</v>
      </c>
      <c r="I46" s="66">
        <f>SUM(I37:I45)</f>
        <v>96.070000000000007</v>
      </c>
      <c r="J46" s="67">
        <f t="shared" si="1"/>
        <v>17.935671905901948</v>
      </c>
      <c r="K46" s="30"/>
      <c r="L46" s="67">
        <f t="shared" si="22"/>
        <v>2529.2200000000003</v>
      </c>
      <c r="M46" s="67">
        <f t="shared" si="23"/>
        <v>146.49</v>
      </c>
      <c r="N46" s="67">
        <f>L46/M46</f>
        <v>17.265478872277971</v>
      </c>
      <c r="O46" s="30"/>
      <c r="P46" s="66">
        <f>SUM(P37:P45)</f>
        <v>467.33000000000004</v>
      </c>
      <c r="Q46" s="66">
        <f>SUM(Q37:Q45)</f>
        <v>55.56</v>
      </c>
      <c r="R46" s="67">
        <f t="shared" si="5"/>
        <v>8.4112670986321092</v>
      </c>
      <c r="S46" s="51"/>
      <c r="T46" s="53"/>
      <c r="U46" s="67">
        <f t="shared" si="25"/>
        <v>2996.55</v>
      </c>
      <c r="V46" s="67">
        <f t="shared" si="26"/>
        <v>202.05</v>
      </c>
      <c r="W46" s="67">
        <f>U46/V46</f>
        <v>14.830734966592427</v>
      </c>
    </row>
    <row r="47" spans="1:23" ht="5.0999999999999996" customHeight="1" x14ac:dyDescent="0.25">
      <c r="A47" s="3"/>
      <c r="B47" s="3"/>
      <c r="C47" s="4"/>
      <c r="D47" s="4"/>
      <c r="E47" s="4"/>
      <c r="F47" s="5" t="str">
        <f t="shared" si="0"/>
        <v/>
      </c>
      <c r="G47" s="29"/>
      <c r="H47" s="4"/>
      <c r="I47" s="4"/>
      <c r="J47" s="5" t="str">
        <f t="shared" si="1"/>
        <v/>
      </c>
      <c r="K47" s="29"/>
      <c r="L47" s="5"/>
      <c r="M47" s="5"/>
      <c r="N47" s="5"/>
      <c r="O47" s="29"/>
      <c r="P47" s="4"/>
      <c r="Q47" s="4"/>
      <c r="R47" s="5" t="str">
        <f t="shared" si="5"/>
        <v/>
      </c>
      <c r="S47" s="4"/>
      <c r="T47" s="45"/>
      <c r="U47" s="5"/>
      <c r="V47" s="5"/>
      <c r="W47" s="5"/>
    </row>
    <row r="48" spans="1:23" ht="12.75" customHeight="1" x14ac:dyDescent="0.25">
      <c r="A48" s="3" t="str">
        <f>[2]Sheet1!A36</f>
        <v>NSS</v>
      </c>
      <c r="B48" s="12" t="str">
        <f>[2]Sheet1!B36</f>
        <v>ANTH</v>
      </c>
      <c r="C48" s="22">
        <f>[2]Sheet1!C36</f>
        <v>63</v>
      </c>
      <c r="D48" s="22">
        <f>[2]Sheet1!D36</f>
        <v>78</v>
      </c>
      <c r="E48" s="22">
        <f>[2]Sheet1!E36</f>
        <v>2.16</v>
      </c>
      <c r="F48" s="41">
        <f t="shared" si="0"/>
        <v>36.111111111111107</v>
      </c>
      <c r="G48" s="29"/>
      <c r="H48" s="44">
        <f>[2]Sheet1!F36</f>
        <v>322.07</v>
      </c>
      <c r="I48" s="22">
        <f>[2]Sheet1!G36</f>
        <v>6.29</v>
      </c>
      <c r="J48" s="41">
        <f t="shared" si="1"/>
        <v>51.203497615262322</v>
      </c>
      <c r="K48" s="29"/>
      <c r="L48" s="47">
        <f t="shared" ref="L48:L64" si="28">D48+H48</f>
        <v>400.07</v>
      </c>
      <c r="M48" s="24">
        <f t="shared" ref="M48:M64" si="29">E48+I48</f>
        <v>8.4499999999999993</v>
      </c>
      <c r="N48" s="41">
        <f t="shared" si="24"/>
        <v>47.34556213017752</v>
      </c>
      <c r="O48" s="29"/>
      <c r="P48" s="44">
        <f>[2]Sheet1!H36</f>
        <v>20.07</v>
      </c>
      <c r="Q48" s="22">
        <f>[2]Sheet1!I36</f>
        <v>1.58</v>
      </c>
      <c r="R48" s="24">
        <f t="shared" si="5"/>
        <v>12.70253164556962</v>
      </c>
      <c r="S48" s="52"/>
      <c r="T48" s="45"/>
      <c r="U48" s="47">
        <f t="shared" ref="U48:U64" si="30">L48+P48</f>
        <v>420.14</v>
      </c>
      <c r="V48" s="24">
        <f t="shared" ref="V48:V64" si="31">M48+Q48</f>
        <v>10.029999999999999</v>
      </c>
      <c r="W48" s="24">
        <f t="shared" si="27"/>
        <v>41.888334995014958</v>
      </c>
    </row>
    <row r="49" spans="1:23" ht="12.75" customHeight="1" x14ac:dyDescent="0.25">
      <c r="A49" s="3"/>
      <c r="B49" s="17" t="str">
        <f>[2]Sheet1!B37</f>
        <v>BIOL</v>
      </c>
      <c r="C49" s="18">
        <f>[2]Sheet1!C37</f>
        <v>182</v>
      </c>
      <c r="D49" s="18">
        <f>[2]Sheet1!D37</f>
        <v>291.12</v>
      </c>
      <c r="E49" s="18">
        <f>[2]Sheet1!E37</f>
        <v>8.67</v>
      </c>
      <c r="F49" s="40">
        <f t="shared" si="0"/>
        <v>33.577854671280278</v>
      </c>
      <c r="G49" s="29"/>
      <c r="H49" s="43">
        <f>[2]Sheet1!F37</f>
        <v>213.92</v>
      </c>
      <c r="I49" s="18">
        <f>[2]Sheet1!G37</f>
        <v>10.3</v>
      </c>
      <c r="J49" s="40">
        <f t="shared" si="1"/>
        <v>20.768932038834947</v>
      </c>
      <c r="K49" s="29"/>
      <c r="L49" s="46">
        <f t="shared" si="28"/>
        <v>505.03999999999996</v>
      </c>
      <c r="M49" s="20">
        <f t="shared" si="29"/>
        <v>18.97</v>
      </c>
      <c r="N49" s="40">
        <f t="shared" si="24"/>
        <v>26.623089088033737</v>
      </c>
      <c r="O49" s="29"/>
      <c r="P49" s="43">
        <f>[2]Sheet1!H37</f>
        <v>17.25</v>
      </c>
      <c r="Q49" s="18">
        <f>[2]Sheet1!I37</f>
        <v>3.25</v>
      </c>
      <c r="R49" s="20">
        <f t="shared" si="5"/>
        <v>5.3076923076923075</v>
      </c>
      <c r="S49" s="50"/>
      <c r="T49" s="45"/>
      <c r="U49" s="46">
        <f t="shared" si="30"/>
        <v>522.29</v>
      </c>
      <c r="V49" s="20">
        <f t="shared" si="31"/>
        <v>22.22</v>
      </c>
      <c r="W49" s="20">
        <f t="shared" si="27"/>
        <v>23.505400540054005</v>
      </c>
    </row>
    <row r="50" spans="1:23" ht="12.75" customHeight="1" x14ac:dyDescent="0.25">
      <c r="A50" s="3"/>
      <c r="B50" s="17" t="str">
        <f>[2]Sheet1!B38</f>
        <v>CHEM</v>
      </c>
      <c r="C50" s="18">
        <f>[2]Sheet1!C38</f>
        <v>68</v>
      </c>
      <c r="D50" s="18">
        <f>[2]Sheet1!D38</f>
        <v>142.47</v>
      </c>
      <c r="E50" s="18">
        <f>[2]Sheet1!E38</f>
        <v>7.08</v>
      </c>
      <c r="F50" s="40">
        <f t="shared" si="0"/>
        <v>20.122881355932204</v>
      </c>
      <c r="G50" s="29"/>
      <c r="H50" s="43">
        <f>[2]Sheet1!F38</f>
        <v>80.13</v>
      </c>
      <c r="I50" s="18">
        <f>[2]Sheet1!G38</f>
        <v>5.14</v>
      </c>
      <c r="J50" s="40">
        <f t="shared" si="1"/>
        <v>15.589494163424124</v>
      </c>
      <c r="K50" s="29"/>
      <c r="L50" s="46">
        <f t="shared" si="28"/>
        <v>222.6</v>
      </c>
      <c r="M50" s="20">
        <f t="shared" si="29"/>
        <v>12.219999999999999</v>
      </c>
      <c r="N50" s="40">
        <f t="shared" si="24"/>
        <v>18.216039279869069</v>
      </c>
      <c r="O50" s="29"/>
      <c r="P50" s="43">
        <f>[2]Sheet1!H38</f>
        <v>17.48</v>
      </c>
      <c r="Q50" s="18">
        <f>[2]Sheet1!I38</f>
        <v>1.21</v>
      </c>
      <c r="R50" s="20">
        <f t="shared" si="5"/>
        <v>14.446280991735538</v>
      </c>
      <c r="S50" s="50"/>
      <c r="T50" s="45"/>
      <c r="U50" s="46">
        <f t="shared" si="30"/>
        <v>240.07999999999998</v>
      </c>
      <c r="V50" s="20">
        <f t="shared" si="31"/>
        <v>13.43</v>
      </c>
      <c r="W50" s="20">
        <f t="shared" si="27"/>
        <v>17.87639612807148</v>
      </c>
    </row>
    <row r="51" spans="1:23" ht="12.75" customHeight="1" x14ac:dyDescent="0.25">
      <c r="A51" s="3"/>
      <c r="B51" s="17" t="str">
        <f>[2]Sheet1!B39</f>
        <v>CHS</v>
      </c>
      <c r="C51" s="18">
        <f>[2]Sheet1!C39</f>
        <v>44</v>
      </c>
      <c r="D51" s="18">
        <f>[2]Sheet1!D39</f>
        <v>112</v>
      </c>
      <c r="E51" s="18">
        <f>[2]Sheet1!E39</f>
        <v>2.81</v>
      </c>
      <c r="F51" s="40">
        <f t="shared" si="0"/>
        <v>39.857651245551601</v>
      </c>
      <c r="G51" s="29"/>
      <c r="H51" s="43">
        <f>[2]Sheet1!F39</f>
        <v>122.27</v>
      </c>
      <c r="I51" s="18">
        <f>[2]Sheet1!G39</f>
        <v>3.7</v>
      </c>
      <c r="J51" s="40">
        <f t="shared" si="1"/>
        <v>33.045945945945945</v>
      </c>
      <c r="K51" s="29"/>
      <c r="L51" s="46">
        <f t="shared" si="28"/>
        <v>234.26999999999998</v>
      </c>
      <c r="M51" s="20">
        <f t="shared" si="29"/>
        <v>6.51</v>
      </c>
      <c r="N51" s="40">
        <f t="shared" si="24"/>
        <v>35.986175115207374</v>
      </c>
      <c r="O51" s="29"/>
      <c r="P51" s="43">
        <f>[2]Sheet1!H39</f>
        <v>5.17</v>
      </c>
      <c r="Q51" s="18">
        <f>[2]Sheet1!I39</f>
        <v>0.71</v>
      </c>
      <c r="R51" s="20">
        <f t="shared" si="5"/>
        <v>7.2816901408450709</v>
      </c>
      <c r="S51" s="50"/>
      <c r="T51" s="45"/>
      <c r="U51" s="46">
        <f t="shared" si="30"/>
        <v>239.43999999999997</v>
      </c>
      <c r="V51" s="20">
        <f t="shared" si="31"/>
        <v>7.22</v>
      </c>
      <c r="W51" s="20">
        <f t="shared" si="27"/>
        <v>33.16343490304709</v>
      </c>
    </row>
    <row r="52" spans="1:23" ht="12.75" customHeight="1" x14ac:dyDescent="0.25">
      <c r="A52" s="3"/>
      <c r="B52" s="17" t="str">
        <f>[2]Sheet1!B40</f>
        <v>GEOG</v>
      </c>
      <c r="C52" s="18">
        <f>[2]Sheet1!C40</f>
        <v>28</v>
      </c>
      <c r="D52" s="18">
        <f>[2]Sheet1!D40</f>
        <v>131.6</v>
      </c>
      <c r="E52" s="18">
        <f>[2]Sheet1!E40</f>
        <v>3.84</v>
      </c>
      <c r="F52" s="40">
        <f t="shared" si="0"/>
        <v>34.270833333333336</v>
      </c>
      <c r="G52" s="29"/>
      <c r="H52" s="43">
        <f>[2]Sheet1!F40</f>
        <v>43.27</v>
      </c>
      <c r="I52" s="18">
        <f>[2]Sheet1!G40</f>
        <v>1.48</v>
      </c>
      <c r="J52" s="40">
        <f t="shared" si="1"/>
        <v>29.236486486486488</v>
      </c>
      <c r="K52" s="29"/>
      <c r="L52" s="46">
        <f t="shared" si="28"/>
        <v>174.87</v>
      </c>
      <c r="M52" s="20">
        <f t="shared" si="29"/>
        <v>5.32</v>
      </c>
      <c r="N52" s="40">
        <f t="shared" si="24"/>
        <v>32.870300751879697</v>
      </c>
      <c r="O52" s="29"/>
      <c r="P52" s="43">
        <f>[2]Sheet1!H40</f>
        <v>7.17</v>
      </c>
      <c r="Q52" s="18">
        <f>[2]Sheet1!I40</f>
        <v>0.51</v>
      </c>
      <c r="R52" s="20">
        <f t="shared" si="5"/>
        <v>14.058823529411764</v>
      </c>
      <c r="S52" s="50"/>
      <c r="T52" s="45"/>
      <c r="U52" s="46">
        <f t="shared" si="30"/>
        <v>182.04</v>
      </c>
      <c r="V52" s="20">
        <f t="shared" si="31"/>
        <v>5.83</v>
      </c>
      <c r="W52" s="20">
        <f t="shared" si="27"/>
        <v>31.224699828473412</v>
      </c>
    </row>
    <row r="53" spans="1:23" ht="12.75" customHeight="1" x14ac:dyDescent="0.25">
      <c r="A53" s="3"/>
      <c r="B53" s="17" t="str">
        <f>[2]Sheet1!B41</f>
        <v>GEOL</v>
      </c>
      <c r="C53" s="18">
        <f>[2]Sheet1!C41</f>
        <v>45</v>
      </c>
      <c r="D53" s="18">
        <f>[2]Sheet1!D41</f>
        <v>213.07</v>
      </c>
      <c r="E53" s="18">
        <f>[2]Sheet1!E41</f>
        <v>5.61</v>
      </c>
      <c r="F53" s="40">
        <f t="shared" si="0"/>
        <v>37.980392156862742</v>
      </c>
      <c r="G53" s="29"/>
      <c r="H53" s="43">
        <f>[2]Sheet1!F41</f>
        <v>29.17</v>
      </c>
      <c r="I53" s="18">
        <f>[2]Sheet1!G41</f>
        <v>2.08</v>
      </c>
      <c r="J53" s="40">
        <f t="shared" si="1"/>
        <v>14.024038461538462</v>
      </c>
      <c r="K53" s="29"/>
      <c r="L53" s="46">
        <f t="shared" si="28"/>
        <v>242.24</v>
      </c>
      <c r="M53" s="20">
        <f t="shared" si="29"/>
        <v>7.69</v>
      </c>
      <c r="N53" s="40">
        <f t="shared" si="24"/>
        <v>31.500650195058515</v>
      </c>
      <c r="O53" s="29"/>
      <c r="P53" s="43">
        <f>[2]Sheet1!H41</f>
        <v>7.38</v>
      </c>
      <c r="Q53" s="18">
        <f>[2]Sheet1!I41</f>
        <v>0.7</v>
      </c>
      <c r="R53" s="20">
        <f t="shared" si="5"/>
        <v>10.542857142857143</v>
      </c>
      <c r="S53" s="50"/>
      <c r="T53" s="45"/>
      <c r="U53" s="46">
        <f t="shared" si="30"/>
        <v>249.62</v>
      </c>
      <c r="V53" s="20">
        <f t="shared" si="31"/>
        <v>8.39</v>
      </c>
      <c r="W53" s="20">
        <f t="shared" si="27"/>
        <v>29.752085816448151</v>
      </c>
    </row>
    <row r="54" spans="1:23" ht="12.75" customHeight="1" x14ac:dyDescent="0.25">
      <c r="A54" s="3"/>
      <c r="B54" s="17" t="str">
        <f>[2]Sheet1!B42</f>
        <v>HIST</v>
      </c>
      <c r="C54" s="18">
        <f>[2]Sheet1!C42</f>
        <v>65</v>
      </c>
      <c r="D54" s="18">
        <f>[2]Sheet1!D42</f>
        <v>329.67</v>
      </c>
      <c r="E54" s="18">
        <f>[2]Sheet1!E42</f>
        <v>6.57</v>
      </c>
      <c r="F54" s="40">
        <f t="shared" si="0"/>
        <v>50.178082191780824</v>
      </c>
      <c r="G54" s="29"/>
      <c r="H54" s="43">
        <f>[2]Sheet1!F42</f>
        <v>259.87</v>
      </c>
      <c r="I54" s="18">
        <f>[2]Sheet1!G42</f>
        <v>9.3000000000000007</v>
      </c>
      <c r="J54" s="40">
        <f t="shared" si="1"/>
        <v>27.943010752688171</v>
      </c>
      <c r="K54" s="29"/>
      <c r="L54" s="46">
        <f t="shared" si="28"/>
        <v>589.54</v>
      </c>
      <c r="M54" s="20">
        <f t="shared" si="29"/>
        <v>15.870000000000001</v>
      </c>
      <c r="N54" s="40">
        <f t="shared" si="24"/>
        <v>37.148078134845619</v>
      </c>
      <c r="O54" s="29"/>
      <c r="P54" s="43">
        <f>[2]Sheet1!H42</f>
        <v>19.38</v>
      </c>
      <c r="Q54" s="18">
        <f>[2]Sheet1!I42</f>
        <v>2.25</v>
      </c>
      <c r="R54" s="20">
        <f t="shared" si="5"/>
        <v>8.6133333333333333</v>
      </c>
      <c r="S54" s="50"/>
      <c r="T54" s="45"/>
      <c r="U54" s="46">
        <f t="shared" si="30"/>
        <v>608.91999999999996</v>
      </c>
      <c r="V54" s="20">
        <f t="shared" si="31"/>
        <v>18.12</v>
      </c>
      <c r="W54" s="20">
        <f t="shared" si="27"/>
        <v>33.604856512141275</v>
      </c>
    </row>
    <row r="55" spans="1:23" ht="12.75" customHeight="1" x14ac:dyDescent="0.25">
      <c r="A55" s="3"/>
      <c r="B55" s="17" t="str">
        <f>[2]Sheet1!B43</f>
        <v>LAS</v>
      </c>
      <c r="C55" s="18">
        <f>[2]Sheet1!C43</f>
        <v>19</v>
      </c>
      <c r="D55" s="18">
        <f>[2]Sheet1!D43</f>
        <v>10.73</v>
      </c>
      <c r="E55" s="18">
        <f>[2]Sheet1!E43</f>
        <v>0.27</v>
      </c>
      <c r="F55" s="40">
        <f t="shared" si="0"/>
        <v>39.74074074074074</v>
      </c>
      <c r="G55" s="29"/>
      <c r="H55" s="43">
        <f>[2]Sheet1!F43</f>
        <v>54.2</v>
      </c>
      <c r="I55" s="18">
        <f>[2]Sheet1!G43</f>
        <v>1.74</v>
      </c>
      <c r="J55" s="40">
        <f t="shared" si="1"/>
        <v>31.149425287356323</v>
      </c>
      <c r="K55" s="29"/>
      <c r="L55" s="46">
        <f t="shared" si="28"/>
        <v>64.930000000000007</v>
      </c>
      <c r="M55" s="20">
        <f t="shared" si="29"/>
        <v>2.0099999999999998</v>
      </c>
      <c r="N55" s="40">
        <f t="shared" si="24"/>
        <v>32.303482587064686</v>
      </c>
      <c r="O55" s="29"/>
      <c r="P55" s="43">
        <f>[2]Sheet1!H43</f>
        <v>0.57999999999999996</v>
      </c>
      <c r="Q55" s="18">
        <f>[2]Sheet1!I43</f>
        <v>0.38</v>
      </c>
      <c r="R55" s="20">
        <f t="shared" si="5"/>
        <v>1.5263157894736841</v>
      </c>
      <c r="S55" s="50"/>
      <c r="T55" s="45"/>
      <c r="U55" s="46">
        <f t="shared" si="30"/>
        <v>65.510000000000005</v>
      </c>
      <c r="V55" s="20">
        <f t="shared" si="31"/>
        <v>2.3899999999999997</v>
      </c>
      <c r="W55" s="20">
        <f t="shared" si="27"/>
        <v>27.41004184100419</v>
      </c>
    </row>
    <row r="56" spans="1:23" ht="12.75" customHeight="1" x14ac:dyDescent="0.25">
      <c r="A56" s="3"/>
      <c r="B56" s="17" t="str">
        <f>[2]Sheet1!B44</f>
        <v>MATH</v>
      </c>
      <c r="C56" s="18">
        <f>[2]Sheet1!C44</f>
        <v>204</v>
      </c>
      <c r="D56" s="18">
        <f>[2]Sheet1!D44</f>
        <v>1218.08</v>
      </c>
      <c r="E56" s="18">
        <f>[2]Sheet1!E44</f>
        <v>42.84</v>
      </c>
      <c r="F56" s="40">
        <f t="shared" si="0"/>
        <v>28.433239962651722</v>
      </c>
      <c r="G56" s="29"/>
      <c r="H56" s="43">
        <f>[2]Sheet1!F44</f>
        <v>72.430000000000007</v>
      </c>
      <c r="I56" s="18">
        <f>[2]Sheet1!G44</f>
        <v>4.3</v>
      </c>
      <c r="J56" s="40">
        <f t="shared" si="1"/>
        <v>16.844186046511631</v>
      </c>
      <c r="K56" s="29"/>
      <c r="L56" s="46">
        <f t="shared" si="28"/>
        <v>1290.51</v>
      </c>
      <c r="M56" s="20">
        <f t="shared" si="29"/>
        <v>47.14</v>
      </c>
      <c r="N56" s="40">
        <f t="shared" si="24"/>
        <v>27.376113703860838</v>
      </c>
      <c r="O56" s="29"/>
      <c r="P56" s="43">
        <f>[2]Sheet1!H44</f>
        <v>22.08</v>
      </c>
      <c r="Q56" s="18">
        <f>[2]Sheet1!I44</f>
        <v>1.94</v>
      </c>
      <c r="R56" s="20">
        <f t="shared" si="5"/>
        <v>11.381443298969071</v>
      </c>
      <c r="S56" s="50"/>
      <c r="T56" s="45"/>
      <c r="U56" s="46">
        <f t="shared" si="30"/>
        <v>1312.59</v>
      </c>
      <c r="V56" s="20">
        <f t="shared" si="31"/>
        <v>49.08</v>
      </c>
      <c r="W56" s="20">
        <f t="shared" si="27"/>
        <v>26.743887530562347</v>
      </c>
    </row>
    <row r="57" spans="1:23" ht="12.75" customHeight="1" x14ac:dyDescent="0.25">
      <c r="A57" s="3"/>
      <c r="B57" s="17" t="str">
        <f>[2]Sheet1!B45</f>
        <v>NATS</v>
      </c>
      <c r="C57" s="18">
        <f>[2]Sheet1!C45</f>
        <v>4</v>
      </c>
      <c r="D57" s="18">
        <f>[2]Sheet1!D45</f>
        <v>6.8</v>
      </c>
      <c r="E57" s="18">
        <f>[2]Sheet1!E45</f>
        <v>0.44</v>
      </c>
      <c r="F57" s="40">
        <f t="shared" si="0"/>
        <v>15.454545454545453</v>
      </c>
      <c r="G57" s="29"/>
      <c r="H57" s="43">
        <f>[2]Sheet1!F45</f>
        <v>0</v>
      </c>
      <c r="I57" s="18">
        <f>[2]Sheet1!G45</f>
        <v>0</v>
      </c>
      <c r="J57" s="40" t="str">
        <f t="shared" si="1"/>
        <v/>
      </c>
      <c r="K57" s="29"/>
      <c r="L57" s="46">
        <f t="shared" si="28"/>
        <v>6.8</v>
      </c>
      <c r="M57" s="20">
        <f t="shared" si="29"/>
        <v>0.44</v>
      </c>
      <c r="N57" s="40">
        <f t="shared" si="24"/>
        <v>15.454545454545453</v>
      </c>
      <c r="O57" s="29"/>
      <c r="P57" s="43">
        <f>[2]Sheet1!H45</f>
        <v>0</v>
      </c>
      <c r="Q57" s="18">
        <f>[2]Sheet1!I45</f>
        <v>0</v>
      </c>
      <c r="R57" s="20" t="str">
        <f t="shared" si="5"/>
        <v/>
      </c>
      <c r="S57" s="50"/>
      <c r="T57" s="45"/>
      <c r="U57" s="46">
        <f t="shared" si="30"/>
        <v>6.8</v>
      </c>
      <c r="V57" s="20">
        <f t="shared" si="31"/>
        <v>0.44</v>
      </c>
      <c r="W57" s="20">
        <f t="shared" si="27"/>
        <v>15.454545454545453</v>
      </c>
    </row>
    <row r="58" spans="1:23" ht="12.75" customHeight="1" x14ac:dyDescent="0.25">
      <c r="A58" s="3"/>
      <c r="B58" s="17" t="str">
        <f>[2]Sheet1!B46</f>
        <v>NSS</v>
      </c>
      <c r="C58" s="18">
        <f>[2]Sheet1!C46</f>
        <v>35</v>
      </c>
      <c r="D58" s="18">
        <f>[2]Sheet1!D46</f>
        <v>135.19999999999999</v>
      </c>
      <c r="E58" s="18">
        <f>[2]Sheet1!E46</f>
        <v>4.54</v>
      </c>
      <c r="F58" s="40">
        <f t="shared" si="0"/>
        <v>29.779735682819382</v>
      </c>
      <c r="G58" s="29"/>
      <c r="H58" s="43">
        <f>[2]Sheet1!F46</f>
        <v>75.73</v>
      </c>
      <c r="I58" s="18">
        <f>[2]Sheet1!G46</f>
        <v>2.88</v>
      </c>
      <c r="J58" s="40">
        <f t="shared" si="1"/>
        <v>26.295138888888893</v>
      </c>
      <c r="K58" s="29"/>
      <c r="L58" s="46">
        <f t="shared" si="28"/>
        <v>210.93</v>
      </c>
      <c r="M58" s="20">
        <f t="shared" si="29"/>
        <v>7.42</v>
      </c>
      <c r="N58" s="40">
        <f t="shared" si="24"/>
        <v>28.427223719676551</v>
      </c>
      <c r="O58" s="29"/>
      <c r="P58" s="43">
        <f>[2]Sheet1!H46</f>
        <v>0</v>
      </c>
      <c r="Q58" s="18">
        <f>[2]Sheet1!I46</f>
        <v>0</v>
      </c>
      <c r="R58" s="20" t="str">
        <f t="shared" si="5"/>
        <v/>
      </c>
      <c r="S58" s="50"/>
      <c r="T58" s="45"/>
      <c r="U58" s="46">
        <f t="shared" si="30"/>
        <v>210.93</v>
      </c>
      <c r="V58" s="20">
        <f t="shared" si="31"/>
        <v>7.42</v>
      </c>
      <c r="W58" s="20">
        <f t="shared" si="27"/>
        <v>28.427223719676551</v>
      </c>
    </row>
    <row r="59" spans="1:23" ht="12.75" customHeight="1" x14ac:dyDescent="0.25">
      <c r="A59" s="3"/>
      <c r="B59" s="17" t="str">
        <f>[2]Sheet1!B47</f>
        <v>PAS</v>
      </c>
      <c r="C59" s="18">
        <f>[2]Sheet1!C47</f>
        <v>27</v>
      </c>
      <c r="D59" s="18">
        <f>[2]Sheet1!D47</f>
        <v>66.13</v>
      </c>
      <c r="E59" s="18">
        <f>[2]Sheet1!E47</f>
        <v>1.45</v>
      </c>
      <c r="F59" s="40">
        <f t="shared" si="0"/>
        <v>45.606896551724134</v>
      </c>
      <c r="G59" s="29"/>
      <c r="H59" s="43">
        <f>[2]Sheet1!F47</f>
        <v>141.4</v>
      </c>
      <c r="I59" s="18">
        <f>[2]Sheet1!G47</f>
        <v>4.0199999999999996</v>
      </c>
      <c r="J59" s="40">
        <f t="shared" si="1"/>
        <v>35.174129353233837</v>
      </c>
      <c r="K59" s="29"/>
      <c r="L59" s="46">
        <f t="shared" si="28"/>
        <v>207.53</v>
      </c>
      <c r="M59" s="20">
        <f t="shared" si="29"/>
        <v>5.47</v>
      </c>
      <c r="N59" s="40">
        <f t="shared" si="24"/>
        <v>37.939670932358318</v>
      </c>
      <c r="O59" s="29"/>
      <c r="P59" s="43">
        <f>[2]Sheet1!H47</f>
        <v>0</v>
      </c>
      <c r="Q59" s="18">
        <f>[2]Sheet1!I47</f>
        <v>0</v>
      </c>
      <c r="R59" s="20" t="str">
        <f t="shared" si="5"/>
        <v/>
      </c>
      <c r="S59" s="50"/>
      <c r="T59" s="45"/>
      <c r="U59" s="46">
        <f t="shared" si="30"/>
        <v>207.53</v>
      </c>
      <c r="V59" s="20">
        <f t="shared" si="31"/>
        <v>5.47</v>
      </c>
      <c r="W59" s="20">
        <f t="shared" si="27"/>
        <v>37.939670932358318</v>
      </c>
    </row>
    <row r="60" spans="1:23" ht="12.75" customHeight="1" x14ac:dyDescent="0.25">
      <c r="A60" s="3"/>
      <c r="B60" s="17" t="str">
        <f>[2]Sheet1!B48</f>
        <v>PHYS</v>
      </c>
      <c r="C60" s="18">
        <f>[2]Sheet1!C48</f>
        <v>124</v>
      </c>
      <c r="D60" s="18">
        <f>[2]Sheet1!D48</f>
        <v>385.2</v>
      </c>
      <c r="E60" s="18">
        <f>[2]Sheet1!E48</f>
        <v>14.01</v>
      </c>
      <c r="F60" s="40">
        <f t="shared" si="0"/>
        <v>27.494646680942182</v>
      </c>
      <c r="G60" s="29"/>
      <c r="H60" s="43">
        <f>[2]Sheet1!F48</f>
        <v>19.68</v>
      </c>
      <c r="I60" s="18">
        <f>[2]Sheet1!G48</f>
        <v>1.89</v>
      </c>
      <c r="J60" s="40">
        <f t="shared" si="1"/>
        <v>10.412698412698413</v>
      </c>
      <c r="K60" s="29"/>
      <c r="L60" s="46">
        <f t="shared" si="28"/>
        <v>404.88</v>
      </c>
      <c r="M60" s="20">
        <f t="shared" si="29"/>
        <v>15.9</v>
      </c>
      <c r="N60" s="40">
        <f t="shared" si="24"/>
        <v>25.464150943396227</v>
      </c>
      <c r="O60" s="29"/>
      <c r="P60" s="43">
        <f>[2]Sheet1!H48</f>
        <v>9.18</v>
      </c>
      <c r="Q60" s="18">
        <f>[2]Sheet1!I48</f>
        <v>1.45</v>
      </c>
      <c r="R60" s="20">
        <f t="shared" si="5"/>
        <v>6.3310344827586205</v>
      </c>
      <c r="S60" s="50"/>
      <c r="T60" s="45"/>
      <c r="U60" s="46">
        <f t="shared" si="30"/>
        <v>414.06</v>
      </c>
      <c r="V60" s="20">
        <f t="shared" si="31"/>
        <v>17.350000000000001</v>
      </c>
      <c r="W60" s="20">
        <f t="shared" si="27"/>
        <v>23.865129682997118</v>
      </c>
    </row>
    <row r="61" spans="1:23" ht="12.75" customHeight="1" x14ac:dyDescent="0.25">
      <c r="A61" s="3"/>
      <c r="B61" s="17" t="str">
        <f>[2]Sheet1!B49</f>
        <v>POLS</v>
      </c>
      <c r="C61" s="18">
        <f>[2]Sheet1!C49</f>
        <v>51</v>
      </c>
      <c r="D61" s="18">
        <f>[2]Sheet1!D49</f>
        <v>197.8</v>
      </c>
      <c r="E61" s="18">
        <f>[2]Sheet1!E49</f>
        <v>3.72</v>
      </c>
      <c r="F61" s="40">
        <f t="shared" si="0"/>
        <v>53.172043010752688</v>
      </c>
      <c r="G61" s="29"/>
      <c r="H61" s="43">
        <f>[2]Sheet1!F49</f>
        <v>177.28</v>
      </c>
      <c r="I61" s="18">
        <f>[2]Sheet1!G49</f>
        <v>6.49</v>
      </c>
      <c r="J61" s="40">
        <f t="shared" si="1"/>
        <v>27.315870570107858</v>
      </c>
      <c r="K61" s="29"/>
      <c r="L61" s="46">
        <f t="shared" si="28"/>
        <v>375.08000000000004</v>
      </c>
      <c r="M61" s="20">
        <f t="shared" si="29"/>
        <v>10.210000000000001</v>
      </c>
      <c r="N61" s="40">
        <f t="shared" si="24"/>
        <v>36.736532810969642</v>
      </c>
      <c r="O61" s="29"/>
      <c r="P61" s="43">
        <f>[2]Sheet1!H49</f>
        <v>47.43</v>
      </c>
      <c r="Q61" s="18">
        <f>[2]Sheet1!I49</f>
        <v>4.1100000000000003</v>
      </c>
      <c r="R61" s="20">
        <f t="shared" si="5"/>
        <v>11.540145985401459</v>
      </c>
      <c r="S61" s="50"/>
      <c r="T61" s="45"/>
      <c r="U61" s="46">
        <f t="shared" si="30"/>
        <v>422.51000000000005</v>
      </c>
      <c r="V61" s="20">
        <f t="shared" si="31"/>
        <v>14.32</v>
      </c>
      <c r="W61" s="20">
        <f t="shared" si="27"/>
        <v>29.504888268156428</v>
      </c>
    </row>
    <row r="62" spans="1:23" ht="12.75" customHeight="1" x14ac:dyDescent="0.25">
      <c r="A62" s="3"/>
      <c r="B62" s="17" t="str">
        <f>[2]Sheet1!B50</f>
        <v>PSY</v>
      </c>
      <c r="C62" s="17">
        <f>[2]Sheet1!C50</f>
        <v>106</v>
      </c>
      <c r="D62" s="18">
        <f>[2]Sheet1!D50</f>
        <v>307.13</v>
      </c>
      <c r="E62" s="18">
        <f>[2]Sheet1!E50</f>
        <v>5.35</v>
      </c>
      <c r="F62" s="40">
        <f>IF(ISERROR(D62/E62),"",D62/E62)</f>
        <v>57.407476635514023</v>
      </c>
      <c r="G62" s="29"/>
      <c r="H62" s="43">
        <f>[2]Sheet1!F50</f>
        <v>479.43</v>
      </c>
      <c r="I62" s="18">
        <f>[2]Sheet1!G50</f>
        <v>13.13</v>
      </c>
      <c r="J62" s="40">
        <f>IF(ISERROR(H62/I62),"",H62/I62)</f>
        <v>36.51408987052551</v>
      </c>
      <c r="K62" s="29"/>
      <c r="L62" s="46">
        <f t="shared" si="28"/>
        <v>786.56</v>
      </c>
      <c r="M62" s="20">
        <f t="shared" si="29"/>
        <v>18.48</v>
      </c>
      <c r="N62" s="40">
        <f t="shared" si="24"/>
        <v>42.562770562770559</v>
      </c>
      <c r="O62" s="29"/>
      <c r="P62" s="43">
        <f>[2]Sheet1!H50</f>
        <v>24.6</v>
      </c>
      <c r="Q62" s="18">
        <f>[2]Sheet1!I50</f>
        <v>2.5</v>
      </c>
      <c r="R62" s="20">
        <f>IF(ISERROR(P62/Q62),"",P62/Q62)</f>
        <v>9.84</v>
      </c>
      <c r="S62" s="50"/>
      <c r="T62" s="45"/>
      <c r="U62" s="46">
        <f t="shared" si="30"/>
        <v>811.16</v>
      </c>
      <c r="V62" s="20">
        <f t="shared" si="31"/>
        <v>20.98</v>
      </c>
      <c r="W62" s="20">
        <f t="shared" si="27"/>
        <v>38.663489037178266</v>
      </c>
    </row>
    <row r="63" spans="1:23" ht="12.75" customHeight="1" x14ac:dyDescent="0.25">
      <c r="A63" s="3"/>
      <c r="B63" s="60" t="str">
        <f>[2]Sheet1!B51</f>
        <v>SOC</v>
      </c>
      <c r="C63" s="60">
        <f>[2]Sheet1!C51</f>
        <v>82</v>
      </c>
      <c r="D63" s="61">
        <f>[2]Sheet1!D51</f>
        <v>74.930000000000007</v>
      </c>
      <c r="E63" s="61">
        <f>[2]Sheet1!E51</f>
        <v>2.04</v>
      </c>
      <c r="F63" s="62">
        <f>IF(ISERROR(D63/E63),"",D63/E63)</f>
        <v>36.730392156862749</v>
      </c>
      <c r="G63" s="29"/>
      <c r="H63" s="63">
        <f>[2]Sheet1!F51</f>
        <v>502.73</v>
      </c>
      <c r="I63" s="61">
        <f>[2]Sheet1!G51</f>
        <v>14.56</v>
      </c>
      <c r="J63" s="62">
        <f>IF(ISERROR(H63/I63),"",H63/I63)</f>
        <v>34.528159340659343</v>
      </c>
      <c r="K63" s="29"/>
      <c r="L63" s="64">
        <f t="shared" si="28"/>
        <v>577.66000000000008</v>
      </c>
      <c r="M63" s="65">
        <f t="shared" si="29"/>
        <v>16.600000000000001</v>
      </c>
      <c r="N63" s="62">
        <f t="shared" si="24"/>
        <v>34.798795180722891</v>
      </c>
      <c r="O63" s="29"/>
      <c r="P63" s="63">
        <f>[2]Sheet1!H51</f>
        <v>9.17</v>
      </c>
      <c r="Q63" s="61">
        <f>[2]Sheet1!I51</f>
        <v>1.05</v>
      </c>
      <c r="R63" s="65">
        <f>IF(ISERROR(P63/Q63),"",P63/Q63)</f>
        <v>8.7333333333333325</v>
      </c>
      <c r="S63" s="50"/>
      <c r="T63" s="45"/>
      <c r="U63" s="64">
        <f t="shared" si="30"/>
        <v>586.83000000000004</v>
      </c>
      <c r="V63" s="65">
        <f t="shared" si="31"/>
        <v>17.650000000000002</v>
      </c>
      <c r="W63" s="65">
        <f t="shared" si="27"/>
        <v>33.248158640226627</v>
      </c>
    </row>
    <row r="64" spans="1:23" ht="12.75" customHeight="1" x14ac:dyDescent="0.25">
      <c r="A64" s="3"/>
      <c r="B64" s="66" t="s">
        <v>51</v>
      </c>
      <c r="C64" s="66">
        <f>SUM(C45:C61)</f>
        <v>1844</v>
      </c>
      <c r="D64" s="66">
        <f>SUM(D48:D63)</f>
        <v>3699.93</v>
      </c>
      <c r="E64" s="66">
        <f>SUM(E48:E63)</f>
        <v>111.4</v>
      </c>
      <c r="F64" s="67">
        <f>IF(ISERROR(D64/E64),"",D64/E64)</f>
        <v>33.213016157989223</v>
      </c>
      <c r="G64" s="30"/>
      <c r="H64" s="66">
        <f>SUM(H48:H63)</f>
        <v>2593.58</v>
      </c>
      <c r="I64" s="66">
        <f>SUM(I48:I63)</f>
        <v>87.300000000000011</v>
      </c>
      <c r="J64" s="67">
        <f>IF(ISERROR(H64/I64),"",H64/I64)</f>
        <v>29.708820160366546</v>
      </c>
      <c r="K64" s="30"/>
      <c r="L64" s="67">
        <f t="shared" si="28"/>
        <v>6293.51</v>
      </c>
      <c r="M64" s="67">
        <f t="shared" si="29"/>
        <v>198.70000000000002</v>
      </c>
      <c r="N64" s="67">
        <f>L64/M64</f>
        <v>31.673427277302466</v>
      </c>
      <c r="O64" s="30"/>
      <c r="P64" s="66">
        <f>SUM(P48:P63)</f>
        <v>206.93999999999997</v>
      </c>
      <c r="Q64" s="66">
        <f>SUM(Q48:Q63)</f>
        <v>21.64</v>
      </c>
      <c r="R64" s="67">
        <f>IF(ISERROR(P64/Q64),"",P64/Q64)</f>
        <v>9.5628465804066529</v>
      </c>
      <c r="S64" s="51"/>
      <c r="T64" s="53"/>
      <c r="U64" s="67">
        <f t="shared" si="30"/>
        <v>6500.45</v>
      </c>
      <c r="V64" s="67">
        <f t="shared" si="31"/>
        <v>220.34000000000003</v>
      </c>
      <c r="W64" s="67">
        <f>U64/V64</f>
        <v>29.501906145048554</v>
      </c>
    </row>
    <row r="65" spans="1:23" ht="5.0999999999999996" customHeight="1" x14ac:dyDescent="0.25">
      <c r="A65" s="3"/>
      <c r="B65" s="3"/>
      <c r="C65" s="3"/>
      <c r="D65" s="3"/>
      <c r="E65" s="3"/>
      <c r="F65" s="6"/>
      <c r="G65" s="30"/>
      <c r="H65" s="3"/>
      <c r="I65" s="3"/>
      <c r="J65" s="6"/>
      <c r="K65" s="30"/>
      <c r="L65" s="6"/>
      <c r="M65" s="6"/>
      <c r="N65" s="6"/>
      <c r="O65" s="30"/>
      <c r="P65" s="3"/>
      <c r="Q65" s="3"/>
      <c r="R65" s="6"/>
      <c r="S65" s="3"/>
      <c r="T65" s="53"/>
      <c r="U65" s="6"/>
      <c r="V65" s="6"/>
      <c r="W65" s="6"/>
    </row>
    <row r="66" spans="1:23" ht="12.75" customHeight="1" x14ac:dyDescent="0.25">
      <c r="A66" s="3" t="str">
        <f>[2]Sheet1!A52</f>
        <v>UN</v>
      </c>
      <c r="B66" s="12" t="str">
        <f>[2]Sheet1!B52</f>
        <v>ATHL</v>
      </c>
      <c r="C66" s="12">
        <f>[2]Sheet1!C52</f>
        <v>8</v>
      </c>
      <c r="D66" s="22">
        <f>[2]Sheet1!D52</f>
        <v>0</v>
      </c>
      <c r="E66" s="22">
        <f>[2]Sheet1!E52</f>
        <v>0</v>
      </c>
      <c r="F66" s="41" t="str">
        <f>IF(ISERROR(D66/E66),"",D66/E66)</f>
        <v/>
      </c>
      <c r="G66" s="29"/>
      <c r="H66" s="44">
        <f>[2]Sheet1!F52</f>
        <v>8</v>
      </c>
      <c r="I66" s="22">
        <f>[2]Sheet1!G52</f>
        <v>7</v>
      </c>
      <c r="J66" s="41">
        <f t="shared" ref="J66:J72" si="32">IF(ISERROR(H66/I66),"",H66/I66)</f>
        <v>1.1428571428571428</v>
      </c>
      <c r="K66" s="29"/>
      <c r="L66" s="47">
        <f t="shared" ref="L66:M70" si="33">D66+H66</f>
        <v>8</v>
      </c>
      <c r="M66" s="24">
        <f t="shared" si="33"/>
        <v>7</v>
      </c>
      <c r="N66" s="41">
        <f t="shared" ref="N66:N69" si="34">L66/M66</f>
        <v>1.1428571428571428</v>
      </c>
      <c r="O66" s="29"/>
      <c r="P66" s="44">
        <f>[2]Sheet1!H52</f>
        <v>0</v>
      </c>
      <c r="Q66" s="22">
        <f>[2]Sheet1!I52</f>
        <v>0</v>
      </c>
      <c r="R66" s="24" t="str">
        <f t="shared" ref="R66:R72" si="35">IF(ISERROR(P66/Q66),"",P66/Q66)</f>
        <v/>
      </c>
      <c r="S66" s="52"/>
      <c r="T66" s="45"/>
      <c r="U66" s="47">
        <f t="shared" ref="U66:V70" si="36">L66+P66</f>
        <v>8</v>
      </c>
      <c r="V66" s="24">
        <f t="shared" si="36"/>
        <v>7</v>
      </c>
      <c r="W66" s="24">
        <f t="shared" ref="W66:W69" si="37">U66/V66</f>
        <v>1.1428571428571428</v>
      </c>
    </row>
    <row r="67" spans="1:23" ht="12.75" customHeight="1" x14ac:dyDescent="0.25">
      <c r="A67" s="3"/>
      <c r="B67" s="17" t="str">
        <f>[2]Sheet1!B53</f>
        <v>HNRS</v>
      </c>
      <c r="C67" s="17">
        <f>[2]Sheet1!C53</f>
        <v>12</v>
      </c>
      <c r="D67" s="18">
        <f>[2]Sheet1!D53</f>
        <v>36.270000000000003</v>
      </c>
      <c r="E67" s="18">
        <f>[2]Sheet1!E53</f>
        <v>2.72</v>
      </c>
      <c r="F67" s="40">
        <f>IF(ISERROR(D67/E67),"",D67/E67)</f>
        <v>13.334558823529411</v>
      </c>
      <c r="G67" s="29"/>
      <c r="H67" s="43">
        <f>[2]Sheet1!F53</f>
        <v>14.13</v>
      </c>
      <c r="I67" s="18">
        <f>[2]Sheet1!G53</f>
        <v>1.04</v>
      </c>
      <c r="J67" s="40">
        <f t="shared" si="32"/>
        <v>13.586538461538462</v>
      </c>
      <c r="K67" s="29"/>
      <c r="L67" s="46">
        <f t="shared" si="33"/>
        <v>50.400000000000006</v>
      </c>
      <c r="M67" s="20">
        <f t="shared" si="33"/>
        <v>3.7600000000000002</v>
      </c>
      <c r="N67" s="40">
        <f t="shared" si="34"/>
        <v>13.404255319148938</v>
      </c>
      <c r="O67" s="29"/>
      <c r="P67" s="43">
        <f>[2]Sheet1!H53</f>
        <v>0</v>
      </c>
      <c r="Q67" s="18">
        <f>[2]Sheet1!I53</f>
        <v>0</v>
      </c>
      <c r="R67" s="20" t="str">
        <f t="shared" si="35"/>
        <v/>
      </c>
      <c r="S67" s="50"/>
      <c r="T67" s="45"/>
      <c r="U67" s="46">
        <f t="shared" si="36"/>
        <v>50.400000000000006</v>
      </c>
      <c r="V67" s="20">
        <f t="shared" si="36"/>
        <v>3.7600000000000002</v>
      </c>
      <c r="W67" s="20">
        <f t="shared" si="37"/>
        <v>13.404255319148938</v>
      </c>
    </row>
    <row r="68" spans="1:23" ht="12.75" customHeight="1" x14ac:dyDescent="0.25">
      <c r="A68" s="4"/>
      <c r="B68" s="17" t="str">
        <f>[2]Sheet1!B54</f>
        <v>LIBR</v>
      </c>
      <c r="C68" s="17">
        <f>[2]Sheet1!C54</f>
        <v>1</v>
      </c>
      <c r="D68" s="18">
        <f>[2]Sheet1!D54</f>
        <v>3.2</v>
      </c>
      <c r="E68" s="18">
        <f>[2]Sheet1!E54</f>
        <v>0.13</v>
      </c>
      <c r="F68" s="40">
        <f>IF(ISERROR(D68/E68),"",D68/E68)</f>
        <v>24.615384615384617</v>
      </c>
      <c r="G68" s="29"/>
      <c r="H68" s="43">
        <f>[2]Sheet1!F54</f>
        <v>0</v>
      </c>
      <c r="I68" s="18">
        <f>[2]Sheet1!G54</f>
        <v>0</v>
      </c>
      <c r="J68" s="40" t="str">
        <f t="shared" si="32"/>
        <v/>
      </c>
      <c r="K68" s="29"/>
      <c r="L68" s="46">
        <f t="shared" si="33"/>
        <v>3.2</v>
      </c>
      <c r="M68" s="20">
        <f t="shared" si="33"/>
        <v>0.13</v>
      </c>
      <c r="N68" s="40">
        <f t="shared" si="34"/>
        <v>24.615384615384617</v>
      </c>
      <c r="O68" s="29"/>
      <c r="P68" s="43">
        <f>[2]Sheet1!H54</f>
        <v>0</v>
      </c>
      <c r="Q68" s="18">
        <f>[2]Sheet1!I54</f>
        <v>0</v>
      </c>
      <c r="R68" s="20" t="str">
        <f t="shared" si="35"/>
        <v/>
      </c>
      <c r="S68" s="50"/>
      <c r="T68" s="45"/>
      <c r="U68" s="46">
        <f t="shared" si="36"/>
        <v>3.2</v>
      </c>
      <c r="V68" s="20">
        <f t="shared" si="36"/>
        <v>0.13</v>
      </c>
      <c r="W68" s="20">
        <f t="shared" si="37"/>
        <v>24.615384615384617</v>
      </c>
    </row>
    <row r="69" spans="1:23" ht="12.75" customHeight="1" x14ac:dyDescent="0.25">
      <c r="A69" s="4"/>
      <c r="B69" s="60" t="str">
        <f>[2]Sheet1!B55</f>
        <v>UNIV</v>
      </c>
      <c r="C69" s="60">
        <f>[2]Sheet1!C55</f>
        <v>75</v>
      </c>
      <c r="D69" s="61">
        <f>[2]Sheet1!D55</f>
        <v>136.27000000000001</v>
      </c>
      <c r="E69" s="61">
        <f>[2]Sheet1!E55</f>
        <v>4.33</v>
      </c>
      <c r="F69" s="62">
        <f>IF(ISERROR(D69/E69),"",D69/E69)</f>
        <v>31.471131639722866</v>
      </c>
      <c r="G69" s="29"/>
      <c r="H69" s="63">
        <f>[2]Sheet1!F55</f>
        <v>27.8</v>
      </c>
      <c r="I69" s="61">
        <f>[2]Sheet1!G55</f>
        <v>1.49</v>
      </c>
      <c r="J69" s="62">
        <f t="shared" si="32"/>
        <v>18.65771812080537</v>
      </c>
      <c r="K69" s="29"/>
      <c r="L69" s="64">
        <f t="shared" si="33"/>
        <v>164.07000000000002</v>
      </c>
      <c r="M69" s="65">
        <f t="shared" si="33"/>
        <v>5.82</v>
      </c>
      <c r="N69" s="62">
        <f t="shared" si="34"/>
        <v>28.190721649484537</v>
      </c>
      <c r="O69" s="29"/>
      <c r="P69" s="63">
        <f>[2]Sheet1!H55</f>
        <v>0.08</v>
      </c>
      <c r="Q69" s="61">
        <f>[2]Sheet1!I55</f>
        <v>1</v>
      </c>
      <c r="R69" s="65">
        <f t="shared" si="35"/>
        <v>0.08</v>
      </c>
      <c r="S69" s="50"/>
      <c r="T69" s="45"/>
      <c r="U69" s="64">
        <f t="shared" si="36"/>
        <v>164.15000000000003</v>
      </c>
      <c r="V69" s="65">
        <f t="shared" si="36"/>
        <v>6.82</v>
      </c>
      <c r="W69" s="65">
        <f t="shared" si="37"/>
        <v>24.068914956011735</v>
      </c>
    </row>
    <row r="70" spans="1:23" ht="12.75" customHeight="1" x14ac:dyDescent="0.25">
      <c r="A70" s="4"/>
      <c r="B70" s="66" t="s">
        <v>51</v>
      </c>
      <c r="C70" s="66">
        <f>SUM(C51:C67)</f>
        <v>2698</v>
      </c>
      <c r="D70" s="66">
        <f>SUM(D66:D69)</f>
        <v>175.74</v>
      </c>
      <c r="E70" s="66">
        <f>SUM(E66:E69)</f>
        <v>7.18</v>
      </c>
      <c r="F70" s="67">
        <f>IF(ISERROR(D70/E70),"",D70/E70)</f>
        <v>24.47632311977716</v>
      </c>
      <c r="G70" s="30"/>
      <c r="H70" s="66">
        <f>SUM(H66:H69)</f>
        <v>49.930000000000007</v>
      </c>
      <c r="I70" s="66">
        <f>SUM(I66:I69)</f>
        <v>9.5299999999999994</v>
      </c>
      <c r="J70" s="67">
        <f t="shared" si="32"/>
        <v>5.2392444910807985</v>
      </c>
      <c r="K70" s="48"/>
      <c r="L70" s="67">
        <f t="shared" si="33"/>
        <v>225.67000000000002</v>
      </c>
      <c r="M70" s="67">
        <f t="shared" si="33"/>
        <v>16.71</v>
      </c>
      <c r="N70" s="67">
        <f>L70/M70</f>
        <v>13.505086774386594</v>
      </c>
      <c r="O70" s="30"/>
      <c r="P70" s="66">
        <f>SUM(P66:P69)</f>
        <v>0.08</v>
      </c>
      <c r="Q70" s="66">
        <f>SUM(Q66:Q69)</f>
        <v>1</v>
      </c>
      <c r="R70" s="67">
        <f t="shared" si="35"/>
        <v>0.08</v>
      </c>
      <c r="S70" s="51"/>
      <c r="T70" s="53"/>
      <c r="U70" s="67">
        <f t="shared" si="36"/>
        <v>225.75000000000003</v>
      </c>
      <c r="V70" s="67">
        <f t="shared" si="36"/>
        <v>17.71</v>
      </c>
      <c r="W70" s="67">
        <f>U70/V70</f>
        <v>12.747035573122531</v>
      </c>
    </row>
    <row r="71" spans="1:23" ht="5.099999999999999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 t="str">
        <f t="shared" si="32"/>
        <v/>
      </c>
      <c r="K71" s="4"/>
      <c r="L71" s="4"/>
      <c r="M71" s="4"/>
      <c r="N71" s="4"/>
      <c r="O71" s="4"/>
      <c r="P71" s="4"/>
      <c r="Q71" s="4"/>
      <c r="R71" s="4" t="str">
        <f t="shared" si="35"/>
        <v/>
      </c>
      <c r="S71" s="4"/>
      <c r="T71" s="4"/>
      <c r="U71" s="4"/>
      <c r="V71" s="4"/>
      <c r="W71" s="4"/>
    </row>
    <row r="72" spans="1:23" ht="12.75" customHeight="1" x14ac:dyDescent="0.25">
      <c r="A72" s="3" t="s">
        <v>52</v>
      </c>
      <c r="B72" s="3"/>
      <c r="C72" s="3" t="e">
        <f>#REF!+C22+C27+C35+C46+C64+C62</f>
        <v>#REF!</v>
      </c>
      <c r="D72" s="3">
        <f>D13+D22+D27+D35+D46+D64+D70</f>
        <v>8314.92</v>
      </c>
      <c r="E72" s="3">
        <f>E13+E22+E27+E35+E46+E64+E70</f>
        <v>305.50000000000006</v>
      </c>
      <c r="F72" s="6">
        <f>D72/E72</f>
        <v>27.21741407528641</v>
      </c>
      <c r="G72" s="6"/>
      <c r="H72" s="3">
        <f>H13+H22+H27+H35+H46+H64+H70</f>
        <v>8587.18</v>
      </c>
      <c r="I72" s="3">
        <f>I13+I22+I27+I35+I46+I64+I70</f>
        <v>379.22</v>
      </c>
      <c r="J72" s="6">
        <f t="shared" si="32"/>
        <v>22.64432255682717</v>
      </c>
      <c r="K72" s="6"/>
      <c r="L72" s="3">
        <f>D72+H72</f>
        <v>16902.099999999999</v>
      </c>
      <c r="M72" s="3">
        <f>E72+I72</f>
        <v>684.72</v>
      </c>
      <c r="N72" s="6">
        <f t="shared" ref="N72" si="38">L72/M72</f>
        <v>24.684688631849511</v>
      </c>
      <c r="O72" s="6"/>
      <c r="P72" s="3">
        <f>P13+P22+P27+P35+P46+P64+P70</f>
        <v>1609.38</v>
      </c>
      <c r="Q72" s="3">
        <f>Q13+Q22+Q27+Q35+Q46+Q64+Q70</f>
        <v>151.60000000000002</v>
      </c>
      <c r="R72" s="6">
        <f t="shared" si="35"/>
        <v>10.615963060686015</v>
      </c>
      <c r="S72" s="3"/>
      <c r="T72" s="3"/>
      <c r="U72" s="6">
        <f>L72+P72</f>
        <v>18511.48</v>
      </c>
      <c r="V72" s="6">
        <f>M72+Q72</f>
        <v>836.32</v>
      </c>
      <c r="W72" s="6">
        <f t="shared" ref="W72" si="39">U72/V72</f>
        <v>22.134446145016259</v>
      </c>
    </row>
  </sheetData>
  <mergeCells count="5">
    <mergeCell ref="D2:F2"/>
    <mergeCell ref="H2:J2"/>
    <mergeCell ref="L2:N2"/>
    <mergeCell ref="P2:R2"/>
    <mergeCell ref="U2:W2"/>
  </mergeCells>
  <pageMargins left="0.2" right="0.2" top="0.5" bottom="0.5" header="0.3" footer="0.3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7.42578125" style="1" customWidth="1"/>
    <col min="2" max="2" width="12.42578125" style="1" customWidth="1"/>
    <col min="3" max="3" width="1" style="1" hidden="1" customWidth="1"/>
    <col min="4" max="6" width="7.5703125" style="1" customWidth="1"/>
    <col min="7" max="7" width="1.140625" style="1" customWidth="1"/>
    <col min="8" max="10" width="7.5703125" style="1" customWidth="1"/>
    <col min="11" max="11" width="1.140625" style="1" customWidth="1"/>
    <col min="12" max="14" width="7.5703125" style="1" customWidth="1"/>
    <col min="15" max="15" width="1.140625" style="1" customWidth="1"/>
    <col min="16" max="18" width="7.5703125" style="1" customWidth="1"/>
    <col min="19" max="19" width="1.7109375" style="1" hidden="1" customWidth="1"/>
    <col min="20" max="20" width="1.7109375" style="1" customWidth="1"/>
    <col min="21" max="21" width="8.140625" style="1" customWidth="1"/>
    <col min="22" max="22" width="7.5703125" style="1" customWidth="1"/>
    <col min="23" max="23" width="10.5703125" style="1" customWidth="1"/>
    <col min="24" max="24" width="5.140625" style="1" customWidth="1"/>
    <col min="25" max="25" width="11.42578125" style="1" bestFit="1" customWidth="1"/>
    <col min="26" max="26" width="9.140625" style="1"/>
    <col min="29" max="29" width="12.28515625" customWidth="1"/>
    <col min="30" max="16384" width="9.140625" style="1"/>
  </cols>
  <sheetData>
    <row r="1" spans="1:30" x14ac:dyDescent="0.25">
      <c r="A1" s="2" t="s">
        <v>71</v>
      </c>
    </row>
    <row r="2" spans="1:30" s="2" customFormat="1" x14ac:dyDescent="0.25">
      <c r="D2" s="74" t="s">
        <v>53</v>
      </c>
      <c r="E2" s="75"/>
      <c r="F2" s="76"/>
      <c r="G2" s="27"/>
      <c r="H2" s="74" t="s">
        <v>54</v>
      </c>
      <c r="I2" s="75"/>
      <c r="J2" s="76"/>
      <c r="K2" s="27"/>
      <c r="L2" s="74" t="s">
        <v>55</v>
      </c>
      <c r="M2" s="75"/>
      <c r="N2" s="76"/>
      <c r="O2" s="27"/>
      <c r="P2" s="74" t="s">
        <v>56</v>
      </c>
      <c r="Q2" s="75"/>
      <c r="R2" s="76"/>
      <c r="S2" s="37"/>
      <c r="T2" s="37"/>
      <c r="U2" s="74" t="s">
        <v>57</v>
      </c>
      <c r="V2" s="75"/>
      <c r="W2" s="76"/>
      <c r="AA2"/>
      <c r="AB2"/>
      <c r="AC2"/>
      <c r="AD2" s="1"/>
    </row>
    <row r="3" spans="1:30" s="2" customFormat="1" ht="28.5" customHeight="1" x14ac:dyDescent="0.25">
      <c r="A3" s="3" t="s">
        <v>61</v>
      </c>
      <c r="B3" s="12" t="s">
        <v>0</v>
      </c>
      <c r="C3" s="12" t="s">
        <v>1</v>
      </c>
      <c r="D3" s="38" t="s">
        <v>58</v>
      </c>
      <c r="E3" s="38" t="s">
        <v>59</v>
      </c>
      <c r="F3" s="39" t="s">
        <v>60</v>
      </c>
      <c r="G3" s="28"/>
      <c r="H3" s="42" t="s">
        <v>58</v>
      </c>
      <c r="I3" s="38" t="s">
        <v>59</v>
      </c>
      <c r="J3" s="39" t="s">
        <v>60</v>
      </c>
      <c r="K3" s="28"/>
      <c r="L3" s="42" t="s">
        <v>58</v>
      </c>
      <c r="M3" s="38" t="s">
        <v>59</v>
      </c>
      <c r="N3" s="39" t="s">
        <v>60</v>
      </c>
      <c r="O3" s="28"/>
      <c r="P3" s="42" t="s">
        <v>58</v>
      </c>
      <c r="Q3" s="38" t="s">
        <v>59</v>
      </c>
      <c r="R3" s="14" t="s">
        <v>60</v>
      </c>
      <c r="S3" s="49"/>
      <c r="T3" s="53"/>
      <c r="U3" s="42" t="s">
        <v>58</v>
      </c>
      <c r="V3" s="38" t="s">
        <v>59</v>
      </c>
      <c r="W3" s="14" t="s">
        <v>60</v>
      </c>
      <c r="AA3"/>
      <c r="AB3"/>
      <c r="AC3" s="8"/>
    </row>
    <row r="4" spans="1:30" s="2" customFormat="1" ht="12.75" customHeight="1" x14ac:dyDescent="0.25">
      <c r="A4" s="3" t="s">
        <v>2</v>
      </c>
      <c r="B4" s="17" t="s">
        <v>2</v>
      </c>
      <c r="C4" s="18">
        <v>5</v>
      </c>
      <c r="D4" s="18">
        <v>8.8000000000000007</v>
      </c>
      <c r="E4" s="18">
        <v>0.27</v>
      </c>
      <c r="F4" s="40">
        <v>32.592592592592595</v>
      </c>
      <c r="G4" s="29"/>
      <c r="H4" s="43">
        <v>21.47</v>
      </c>
      <c r="I4" s="18">
        <v>0.53</v>
      </c>
      <c r="J4" s="40">
        <v>40.509433962264147</v>
      </c>
      <c r="K4" s="29"/>
      <c r="L4" s="46">
        <v>30.27</v>
      </c>
      <c r="M4" s="20">
        <v>0.8</v>
      </c>
      <c r="N4" s="40">
        <v>37.837499999999999</v>
      </c>
      <c r="O4" s="29"/>
      <c r="P4" s="43">
        <v>0</v>
      </c>
      <c r="Q4" s="18">
        <v>0</v>
      </c>
      <c r="R4" s="20" t="s">
        <v>69</v>
      </c>
      <c r="S4" s="50"/>
      <c r="T4" s="45"/>
      <c r="U4" s="46">
        <v>30.27</v>
      </c>
      <c r="V4" s="20">
        <v>0.8</v>
      </c>
      <c r="W4" s="20">
        <v>37.837499999999999</v>
      </c>
      <c r="Y4"/>
      <c r="AA4"/>
      <c r="AB4"/>
      <c r="AC4"/>
    </row>
    <row r="5" spans="1:30" ht="12.75" customHeight="1" x14ac:dyDescent="0.25">
      <c r="A5" s="3"/>
      <c r="B5" s="17" t="s">
        <v>3</v>
      </c>
      <c r="C5" s="18">
        <v>144</v>
      </c>
      <c r="D5" s="18">
        <v>226.27</v>
      </c>
      <c r="E5" s="18">
        <v>7.9</v>
      </c>
      <c r="F5" s="40">
        <v>28.641772151898735</v>
      </c>
      <c r="G5" s="29"/>
      <c r="H5" s="43">
        <v>181.03</v>
      </c>
      <c r="I5" s="18">
        <v>11.58</v>
      </c>
      <c r="J5" s="40">
        <v>15.632987910189982</v>
      </c>
      <c r="K5" s="29"/>
      <c r="L5" s="46">
        <v>407.3</v>
      </c>
      <c r="M5" s="20">
        <v>19.48</v>
      </c>
      <c r="N5" s="40">
        <v>20.908624229979466</v>
      </c>
      <c r="O5" s="29"/>
      <c r="P5" s="43">
        <v>13.5</v>
      </c>
      <c r="Q5" s="18">
        <v>2.2400000000000002</v>
      </c>
      <c r="R5" s="20">
        <v>6.0267857142857135</v>
      </c>
      <c r="S5" s="50"/>
      <c r="T5" s="45"/>
      <c r="U5" s="46">
        <v>420.8</v>
      </c>
      <c r="V5" s="20">
        <v>21.72</v>
      </c>
      <c r="W5" s="20">
        <v>19.373848987108659</v>
      </c>
      <c r="Y5"/>
      <c r="AD5" s="2"/>
    </row>
    <row r="6" spans="1:30" ht="12.75" customHeight="1" x14ac:dyDescent="0.25">
      <c r="A6" s="3"/>
      <c r="B6" s="17" t="s">
        <v>4</v>
      </c>
      <c r="C6" s="18">
        <v>109</v>
      </c>
      <c r="D6" s="18">
        <v>413.27</v>
      </c>
      <c r="E6" s="18">
        <v>15.06</v>
      </c>
      <c r="F6" s="40">
        <v>27.441567065073038</v>
      </c>
      <c r="G6" s="29"/>
      <c r="H6" s="43">
        <v>201.7</v>
      </c>
      <c r="I6" s="18">
        <v>11.45</v>
      </c>
      <c r="J6" s="40">
        <v>17.615720524017469</v>
      </c>
      <c r="K6" s="29"/>
      <c r="L6" s="46">
        <v>614.97</v>
      </c>
      <c r="M6" s="20">
        <v>26.509999999999998</v>
      </c>
      <c r="N6" s="40">
        <v>23.197661259901928</v>
      </c>
      <c r="O6" s="29"/>
      <c r="P6" s="43">
        <v>17.420000000000002</v>
      </c>
      <c r="Q6" s="18">
        <v>3.6</v>
      </c>
      <c r="R6" s="20">
        <v>4.8388888888888895</v>
      </c>
      <c r="S6" s="50"/>
      <c r="T6" s="45"/>
      <c r="U6" s="46">
        <v>632.39</v>
      </c>
      <c r="V6" s="20">
        <v>30.11</v>
      </c>
      <c r="W6" s="20">
        <v>21.002656924609763</v>
      </c>
      <c r="Y6"/>
    </row>
    <row r="7" spans="1:30" ht="12.75" customHeight="1" x14ac:dyDescent="0.25">
      <c r="A7" s="3"/>
      <c r="B7" s="17" t="s">
        <v>5</v>
      </c>
      <c r="C7" s="18">
        <v>199</v>
      </c>
      <c r="D7" s="18">
        <v>818.33</v>
      </c>
      <c r="E7" s="18">
        <v>37.22</v>
      </c>
      <c r="F7" s="40">
        <v>21.986297689414297</v>
      </c>
      <c r="G7" s="29"/>
      <c r="H7" s="43">
        <v>199.45</v>
      </c>
      <c r="I7" s="18">
        <v>10.98</v>
      </c>
      <c r="J7" s="40">
        <v>18.164845173041893</v>
      </c>
      <c r="K7" s="29"/>
      <c r="L7" s="46">
        <v>1017.78</v>
      </c>
      <c r="M7" s="20">
        <v>48.2</v>
      </c>
      <c r="N7" s="40">
        <v>21.11576763485477</v>
      </c>
      <c r="O7" s="29"/>
      <c r="P7" s="43">
        <v>20.12</v>
      </c>
      <c r="Q7" s="18">
        <v>3.16</v>
      </c>
      <c r="R7" s="20">
        <v>6.3670886075949369</v>
      </c>
      <c r="S7" s="50"/>
      <c r="T7" s="45"/>
      <c r="U7" s="46">
        <v>1037.8999999999999</v>
      </c>
      <c r="V7" s="20">
        <v>51.36</v>
      </c>
      <c r="W7" s="20">
        <v>20.208333333333332</v>
      </c>
      <c r="Y7"/>
    </row>
    <row r="8" spans="1:30" ht="12.75" customHeight="1" x14ac:dyDescent="0.25">
      <c r="A8" s="3"/>
      <c r="B8" s="17" t="s">
        <v>6</v>
      </c>
      <c r="C8" s="18">
        <v>27</v>
      </c>
      <c r="D8" s="18">
        <v>48</v>
      </c>
      <c r="E8" s="18">
        <v>1.37</v>
      </c>
      <c r="F8" s="40">
        <v>35.036496350364963</v>
      </c>
      <c r="G8" s="29"/>
      <c r="H8" s="43">
        <v>128.19999999999999</v>
      </c>
      <c r="I8" s="18">
        <v>5.27</v>
      </c>
      <c r="J8" s="40">
        <v>24.326375711574951</v>
      </c>
      <c r="K8" s="29"/>
      <c r="L8" s="46">
        <v>176.2</v>
      </c>
      <c r="M8" s="20">
        <v>6.64</v>
      </c>
      <c r="N8" s="40">
        <v>26.536144578313252</v>
      </c>
      <c r="O8" s="29"/>
      <c r="P8" s="43">
        <v>0</v>
      </c>
      <c r="Q8" s="18">
        <v>0</v>
      </c>
      <c r="R8" s="20" t="s">
        <v>69</v>
      </c>
      <c r="S8" s="50"/>
      <c r="T8" s="45"/>
      <c r="U8" s="46">
        <v>176.2</v>
      </c>
      <c r="V8" s="20">
        <v>6.64</v>
      </c>
      <c r="W8" s="20">
        <v>26.536144578313252</v>
      </c>
      <c r="Y8"/>
    </row>
    <row r="9" spans="1:30" ht="12.75" customHeight="1" x14ac:dyDescent="0.25">
      <c r="A9" s="3"/>
      <c r="B9" s="17" t="s">
        <v>7</v>
      </c>
      <c r="C9" s="18">
        <v>63</v>
      </c>
      <c r="D9" s="18">
        <v>202.87</v>
      </c>
      <c r="E9" s="18">
        <v>8.7899999999999991</v>
      </c>
      <c r="F9" s="40">
        <v>23.079635949943121</v>
      </c>
      <c r="G9" s="29"/>
      <c r="H9" s="43">
        <v>79.75</v>
      </c>
      <c r="I9" s="18">
        <v>7.56</v>
      </c>
      <c r="J9" s="40">
        <v>10.548941798941799</v>
      </c>
      <c r="K9" s="29"/>
      <c r="L9" s="46">
        <v>282.62</v>
      </c>
      <c r="M9" s="20">
        <v>16.349999999999998</v>
      </c>
      <c r="N9" s="40">
        <v>17.285626911314989</v>
      </c>
      <c r="O9" s="29"/>
      <c r="P9" s="43">
        <v>4.2699999999999996</v>
      </c>
      <c r="Q9" s="18">
        <v>0.69</v>
      </c>
      <c r="R9" s="20">
        <v>6.1884057971014492</v>
      </c>
      <c r="S9" s="50"/>
      <c r="T9" s="45"/>
      <c r="U9" s="46">
        <v>286.89</v>
      </c>
      <c r="V9" s="20">
        <v>17.04</v>
      </c>
      <c r="W9" s="20">
        <v>16.836267605633804</v>
      </c>
      <c r="Y9"/>
    </row>
    <row r="10" spans="1:30" ht="12.75" customHeight="1" x14ac:dyDescent="0.25">
      <c r="A10" s="3"/>
      <c r="B10" s="17" t="s">
        <v>62</v>
      </c>
      <c r="C10" s="18">
        <v>210</v>
      </c>
      <c r="D10" s="18">
        <v>269.07</v>
      </c>
      <c r="E10" s="18">
        <v>9.34</v>
      </c>
      <c r="F10" s="40">
        <v>28.808351177730191</v>
      </c>
      <c r="G10" s="29"/>
      <c r="H10" s="43">
        <v>104.57</v>
      </c>
      <c r="I10" s="18">
        <v>16.45</v>
      </c>
      <c r="J10" s="40">
        <v>6.356838905775076</v>
      </c>
      <c r="K10" s="29"/>
      <c r="L10" s="46">
        <v>373.64</v>
      </c>
      <c r="M10" s="20">
        <v>25.79</v>
      </c>
      <c r="N10" s="40">
        <v>14.487785963551763</v>
      </c>
      <c r="O10" s="29"/>
      <c r="P10" s="43">
        <v>24.77</v>
      </c>
      <c r="Q10" s="18">
        <v>4.72</v>
      </c>
      <c r="R10" s="20">
        <v>5.2478813559322033</v>
      </c>
      <c r="S10" s="50"/>
      <c r="T10" s="45"/>
      <c r="U10" s="46">
        <v>398.40999999999997</v>
      </c>
      <c r="V10" s="20">
        <v>30.509999999999998</v>
      </c>
      <c r="W10" s="20">
        <v>13.058341527368075</v>
      </c>
      <c r="Y10"/>
    </row>
    <row r="11" spans="1:30" ht="12.75" customHeight="1" x14ac:dyDescent="0.25">
      <c r="A11" s="3"/>
      <c r="B11" s="17" t="s">
        <v>8</v>
      </c>
      <c r="C11" s="18">
        <v>47</v>
      </c>
      <c r="D11" s="18">
        <v>317.39999999999998</v>
      </c>
      <c r="E11" s="18">
        <v>6.93</v>
      </c>
      <c r="F11" s="40">
        <v>45.8008658008658</v>
      </c>
      <c r="G11" s="29"/>
      <c r="H11" s="43">
        <v>239.33</v>
      </c>
      <c r="I11" s="18">
        <v>6.76</v>
      </c>
      <c r="J11" s="40">
        <v>35.403846153846153</v>
      </c>
      <c r="K11" s="29"/>
      <c r="L11" s="46">
        <v>556.73</v>
      </c>
      <c r="M11" s="20">
        <v>13.69</v>
      </c>
      <c r="N11" s="40">
        <v>40.666910153396643</v>
      </c>
      <c r="O11" s="29"/>
      <c r="P11" s="43">
        <v>15.58</v>
      </c>
      <c r="Q11" s="18">
        <v>2.15</v>
      </c>
      <c r="R11" s="20">
        <v>7.246511627906977</v>
      </c>
      <c r="S11" s="50"/>
      <c r="T11" s="45"/>
      <c r="U11" s="46">
        <v>572.31000000000006</v>
      </c>
      <c r="V11" s="20">
        <v>15.84</v>
      </c>
      <c r="W11" s="20">
        <v>36.13068181818182</v>
      </c>
      <c r="Y11"/>
    </row>
    <row r="12" spans="1:30" ht="12.75" customHeight="1" x14ac:dyDescent="0.25">
      <c r="A12" s="3"/>
      <c r="B12" s="60" t="s">
        <v>63</v>
      </c>
      <c r="C12" s="61">
        <v>111</v>
      </c>
      <c r="D12" s="61">
        <v>104.87</v>
      </c>
      <c r="E12" s="61">
        <v>4.7</v>
      </c>
      <c r="F12" s="62">
        <v>22.312765957446807</v>
      </c>
      <c r="G12" s="29"/>
      <c r="H12" s="63">
        <v>254.58</v>
      </c>
      <c r="I12" s="61">
        <v>11.54</v>
      </c>
      <c r="J12" s="62">
        <v>22.060658578856156</v>
      </c>
      <c r="K12" s="29"/>
      <c r="L12" s="64">
        <v>359.45000000000005</v>
      </c>
      <c r="M12" s="65">
        <v>16.239999999999998</v>
      </c>
      <c r="N12" s="62">
        <v>22.133620689655178</v>
      </c>
      <c r="O12" s="29"/>
      <c r="P12" s="63">
        <v>30.25</v>
      </c>
      <c r="Q12" s="61">
        <v>3.67</v>
      </c>
      <c r="R12" s="65">
        <v>8.2425068119891005</v>
      </c>
      <c r="S12" s="50"/>
      <c r="T12" s="45"/>
      <c r="U12" s="64">
        <v>389.70000000000005</v>
      </c>
      <c r="V12" s="65">
        <v>19.909999999999997</v>
      </c>
      <c r="W12" s="65">
        <v>19.573078854846816</v>
      </c>
    </row>
    <row r="13" spans="1:30" ht="12.75" customHeight="1" x14ac:dyDescent="0.25">
      <c r="A13" s="3"/>
      <c r="B13" s="66" t="s">
        <v>51</v>
      </c>
      <c r="C13" s="66">
        <v>804</v>
      </c>
      <c r="D13" s="66">
        <v>2408.8799999999997</v>
      </c>
      <c r="E13" s="66">
        <v>91.58</v>
      </c>
      <c r="F13" s="67">
        <v>26.303559729198511</v>
      </c>
      <c r="G13" s="30"/>
      <c r="H13" s="66">
        <v>1410.0799999999997</v>
      </c>
      <c r="I13" s="66">
        <v>82.12</v>
      </c>
      <c r="J13" s="67">
        <v>17.170969313200189</v>
      </c>
      <c r="K13" s="30"/>
      <c r="L13" s="66">
        <v>3818.9599999999991</v>
      </c>
      <c r="M13" s="67">
        <v>173.7</v>
      </c>
      <c r="N13" s="67">
        <v>21.985952792170405</v>
      </c>
      <c r="O13" s="30"/>
      <c r="P13" s="66">
        <v>125.91</v>
      </c>
      <c r="Q13" s="66">
        <v>20.229999999999997</v>
      </c>
      <c r="R13" s="67">
        <v>6.2239248640632727</v>
      </c>
      <c r="S13" s="51"/>
      <c r="T13" s="53"/>
      <c r="U13" s="67">
        <v>3944.869999999999</v>
      </c>
      <c r="V13" s="67">
        <v>193.92999999999998</v>
      </c>
      <c r="W13" s="67">
        <v>20.34172123962254</v>
      </c>
      <c r="Y13" s="2"/>
    </row>
    <row r="14" spans="1:30" ht="5.0999999999999996" customHeight="1" x14ac:dyDescent="0.25">
      <c r="A14" s="3"/>
      <c r="B14" s="3"/>
      <c r="C14" s="4"/>
      <c r="D14" s="4"/>
      <c r="E14" s="4"/>
      <c r="F14" s="5"/>
      <c r="G14" s="29"/>
      <c r="H14" s="4"/>
      <c r="I14" s="4"/>
      <c r="J14" s="5"/>
      <c r="K14" s="29"/>
      <c r="L14" s="5"/>
      <c r="M14" s="5"/>
      <c r="N14" s="5"/>
      <c r="O14" s="29"/>
      <c r="P14" s="4"/>
      <c r="Q14" s="4"/>
      <c r="R14" s="5"/>
      <c r="S14" s="4"/>
      <c r="T14" s="45"/>
      <c r="U14" s="5"/>
      <c r="V14" s="5"/>
      <c r="W14" s="5"/>
    </row>
    <row r="15" spans="1:30" ht="12.75" customHeight="1" x14ac:dyDescent="0.25">
      <c r="A15" s="3" t="s">
        <v>9</v>
      </c>
      <c r="B15" s="12" t="s">
        <v>10</v>
      </c>
      <c r="C15" s="22">
        <v>56</v>
      </c>
      <c r="D15" s="22">
        <v>109.73</v>
      </c>
      <c r="E15" s="22">
        <v>3.08</v>
      </c>
      <c r="F15" s="41">
        <v>35.626623376623378</v>
      </c>
      <c r="G15" s="29"/>
      <c r="H15" s="44">
        <v>303.47000000000003</v>
      </c>
      <c r="I15" s="22">
        <v>12.86</v>
      </c>
      <c r="J15" s="41">
        <v>23.597978227060658</v>
      </c>
      <c r="K15" s="29"/>
      <c r="L15" s="47">
        <v>413.20000000000005</v>
      </c>
      <c r="M15" s="24">
        <v>15.94</v>
      </c>
      <c r="N15" s="41">
        <v>25.922208281053955</v>
      </c>
      <c r="O15" s="29"/>
      <c r="P15" s="44">
        <v>32.93</v>
      </c>
      <c r="Q15" s="22">
        <v>2.02</v>
      </c>
      <c r="R15" s="24">
        <v>16.301980198019802</v>
      </c>
      <c r="S15" s="52"/>
      <c r="T15" s="45"/>
      <c r="U15" s="47">
        <v>446.13000000000005</v>
      </c>
      <c r="V15" s="24">
        <v>17.96</v>
      </c>
      <c r="W15" s="24">
        <v>24.840200445434299</v>
      </c>
      <c r="Y15"/>
    </row>
    <row r="16" spans="1:30" ht="12.75" customHeight="1" x14ac:dyDescent="0.25">
      <c r="A16" s="3"/>
      <c r="B16" s="17" t="s">
        <v>9</v>
      </c>
      <c r="C16" s="18">
        <v>28</v>
      </c>
      <c r="D16" s="18">
        <v>30.13</v>
      </c>
      <c r="E16" s="18">
        <v>1.07</v>
      </c>
      <c r="F16" s="40">
        <v>28.158878504672895</v>
      </c>
      <c r="G16" s="29"/>
      <c r="H16" s="43">
        <v>110.33</v>
      </c>
      <c r="I16" s="18">
        <v>3.8</v>
      </c>
      <c r="J16" s="40">
        <v>29.034210526315789</v>
      </c>
      <c r="K16" s="29"/>
      <c r="L16" s="46">
        <v>140.46</v>
      </c>
      <c r="M16" s="20">
        <v>4.87</v>
      </c>
      <c r="N16" s="40">
        <v>28.841889117043124</v>
      </c>
      <c r="O16" s="29"/>
      <c r="P16" s="43">
        <v>26.5</v>
      </c>
      <c r="Q16" s="18">
        <v>1.79</v>
      </c>
      <c r="R16" s="20">
        <v>14.804469273743017</v>
      </c>
      <c r="S16" s="50"/>
      <c r="T16" s="45"/>
      <c r="U16" s="46">
        <v>166.96</v>
      </c>
      <c r="V16" s="20">
        <v>6.66</v>
      </c>
      <c r="W16" s="20">
        <v>25.069069069069069</v>
      </c>
      <c r="Y16"/>
    </row>
    <row r="17" spans="1:25" ht="12.75" customHeight="1" x14ac:dyDescent="0.25">
      <c r="A17" s="3"/>
      <c r="B17" s="17" t="s">
        <v>11</v>
      </c>
      <c r="C17" s="18">
        <v>41</v>
      </c>
      <c r="D17" s="18">
        <v>90.27</v>
      </c>
      <c r="E17" s="18">
        <v>3.76</v>
      </c>
      <c r="F17" s="40">
        <v>24.007978723404257</v>
      </c>
      <c r="G17" s="29"/>
      <c r="H17" s="43">
        <v>169.47</v>
      </c>
      <c r="I17" s="18">
        <v>8.0500000000000007</v>
      </c>
      <c r="J17" s="40">
        <v>21.052173913043475</v>
      </c>
      <c r="K17" s="29"/>
      <c r="L17" s="46">
        <v>259.74</v>
      </c>
      <c r="M17" s="20">
        <v>11.81</v>
      </c>
      <c r="N17" s="40">
        <v>21.993226079593565</v>
      </c>
      <c r="O17" s="29"/>
      <c r="P17" s="43">
        <v>19.579999999999998</v>
      </c>
      <c r="Q17" s="18">
        <v>1.39</v>
      </c>
      <c r="R17" s="20">
        <v>14.086330935251798</v>
      </c>
      <c r="S17" s="50"/>
      <c r="T17" s="45"/>
      <c r="U17" s="46">
        <v>279.32</v>
      </c>
      <c r="V17" s="20">
        <v>13.200000000000001</v>
      </c>
      <c r="W17" s="20">
        <v>21.160606060606057</v>
      </c>
      <c r="Y17"/>
    </row>
    <row r="18" spans="1:25" ht="12.75" customHeight="1" x14ac:dyDescent="0.25">
      <c r="A18" s="3"/>
      <c r="B18" s="17" t="s">
        <v>12</v>
      </c>
      <c r="C18" s="18">
        <v>50</v>
      </c>
      <c r="D18" s="18">
        <v>149.4</v>
      </c>
      <c r="E18" s="18">
        <v>4.93</v>
      </c>
      <c r="F18" s="40">
        <v>30.304259634888442</v>
      </c>
      <c r="G18" s="29"/>
      <c r="H18" s="43">
        <v>211.53</v>
      </c>
      <c r="I18" s="18">
        <v>10.19</v>
      </c>
      <c r="J18" s="40">
        <v>20.758586849852797</v>
      </c>
      <c r="K18" s="29"/>
      <c r="L18" s="46">
        <v>360.93</v>
      </c>
      <c r="M18" s="20">
        <v>15.12</v>
      </c>
      <c r="N18" s="40">
        <v>23.871031746031747</v>
      </c>
      <c r="O18" s="29"/>
      <c r="P18" s="43">
        <v>7.12</v>
      </c>
      <c r="Q18" s="18">
        <v>0.88</v>
      </c>
      <c r="R18" s="20">
        <v>8.0909090909090917</v>
      </c>
      <c r="S18" s="50"/>
      <c r="T18" s="45"/>
      <c r="U18" s="46">
        <v>368.05</v>
      </c>
      <c r="V18" s="20">
        <v>16</v>
      </c>
      <c r="W18" s="20">
        <v>23.003125000000001</v>
      </c>
      <c r="Y18"/>
    </row>
    <row r="19" spans="1:25" ht="12.75" customHeight="1" x14ac:dyDescent="0.25">
      <c r="A19" s="3"/>
      <c r="B19" s="17" t="s">
        <v>13</v>
      </c>
      <c r="C19" s="18">
        <v>29</v>
      </c>
      <c r="D19" s="18">
        <v>58.4</v>
      </c>
      <c r="E19" s="18">
        <v>2</v>
      </c>
      <c r="F19" s="40">
        <v>29.2</v>
      </c>
      <c r="G19" s="29"/>
      <c r="H19" s="43">
        <v>156.27000000000001</v>
      </c>
      <c r="I19" s="18">
        <v>6.41</v>
      </c>
      <c r="J19" s="40">
        <v>24.379095163806554</v>
      </c>
      <c r="K19" s="29"/>
      <c r="L19" s="46">
        <v>214.67000000000002</v>
      </c>
      <c r="M19" s="20">
        <v>8.41</v>
      </c>
      <c r="N19" s="40">
        <v>25.525564803804997</v>
      </c>
      <c r="O19" s="29"/>
      <c r="P19" s="43">
        <v>4.33</v>
      </c>
      <c r="Q19" s="18">
        <v>0.66</v>
      </c>
      <c r="R19" s="20">
        <v>6.5606060606060606</v>
      </c>
      <c r="S19" s="50"/>
      <c r="T19" s="45"/>
      <c r="U19" s="46">
        <v>219.00000000000003</v>
      </c>
      <c r="V19" s="20">
        <v>9.07</v>
      </c>
      <c r="W19" s="20">
        <v>24.145534729878722</v>
      </c>
      <c r="Y19"/>
    </row>
    <row r="20" spans="1:25" ht="12.75" customHeight="1" x14ac:dyDescent="0.25">
      <c r="A20" s="3"/>
      <c r="B20" s="17" t="s">
        <v>14</v>
      </c>
      <c r="C20" s="18">
        <v>51</v>
      </c>
      <c r="D20" s="18">
        <v>0</v>
      </c>
      <c r="E20" s="18">
        <v>0</v>
      </c>
      <c r="F20" s="40" t="s">
        <v>69</v>
      </c>
      <c r="G20" s="29"/>
      <c r="H20" s="43">
        <v>450.8</v>
      </c>
      <c r="I20" s="18">
        <v>16.510000000000002</v>
      </c>
      <c r="J20" s="40">
        <v>27.304663840096911</v>
      </c>
      <c r="K20" s="29"/>
      <c r="L20" s="46">
        <v>450.8</v>
      </c>
      <c r="M20" s="20">
        <v>16.510000000000002</v>
      </c>
      <c r="N20" s="40">
        <v>27.304663840096911</v>
      </c>
      <c r="O20" s="29"/>
      <c r="P20" s="43">
        <v>23.08</v>
      </c>
      <c r="Q20" s="18">
        <v>1.81</v>
      </c>
      <c r="R20" s="20">
        <v>12.751381215469612</v>
      </c>
      <c r="S20" s="50"/>
      <c r="T20" s="45"/>
      <c r="U20" s="46">
        <v>473.88</v>
      </c>
      <c r="V20" s="20">
        <v>18.32</v>
      </c>
      <c r="W20" s="20">
        <v>25.866812227074234</v>
      </c>
      <c r="Y20"/>
    </row>
    <row r="21" spans="1:25" ht="12.75" customHeight="1" x14ac:dyDescent="0.25">
      <c r="A21" s="3"/>
      <c r="B21" s="60" t="s">
        <v>15</v>
      </c>
      <c r="C21" s="61">
        <v>19</v>
      </c>
      <c r="D21" s="61">
        <v>0</v>
      </c>
      <c r="E21" s="61">
        <v>0</v>
      </c>
      <c r="F21" s="62" t="s">
        <v>69</v>
      </c>
      <c r="G21" s="29"/>
      <c r="H21" s="63">
        <v>197.27</v>
      </c>
      <c r="I21" s="61">
        <v>7.2</v>
      </c>
      <c r="J21" s="62">
        <v>27.398611111111112</v>
      </c>
      <c r="K21" s="29"/>
      <c r="L21" s="64">
        <v>197.27</v>
      </c>
      <c r="M21" s="65">
        <v>7.2</v>
      </c>
      <c r="N21" s="62">
        <v>27.398611111111112</v>
      </c>
      <c r="O21" s="29"/>
      <c r="P21" s="63">
        <v>0.67</v>
      </c>
      <c r="Q21" s="61">
        <v>0.5</v>
      </c>
      <c r="R21" s="65">
        <v>1.34</v>
      </c>
      <c r="S21" s="50"/>
      <c r="T21" s="45"/>
      <c r="U21" s="64">
        <v>197.94</v>
      </c>
      <c r="V21" s="65">
        <v>7.7</v>
      </c>
      <c r="W21" s="65">
        <v>25.706493506493505</v>
      </c>
      <c r="Y21"/>
    </row>
    <row r="22" spans="1:25" ht="12.75" customHeight="1" x14ac:dyDescent="0.25">
      <c r="A22" s="3"/>
      <c r="B22" s="66" t="s">
        <v>51</v>
      </c>
      <c r="C22" s="66">
        <v>1170</v>
      </c>
      <c r="D22" s="66">
        <v>437.92999999999995</v>
      </c>
      <c r="E22" s="66">
        <v>14.84</v>
      </c>
      <c r="F22" s="67">
        <v>29.510107816711589</v>
      </c>
      <c r="G22" s="30"/>
      <c r="H22" s="66">
        <v>1599.1399999999999</v>
      </c>
      <c r="I22" s="66">
        <v>65.02000000000001</v>
      </c>
      <c r="J22" s="67">
        <v>24.594586281144256</v>
      </c>
      <c r="K22" s="30"/>
      <c r="L22" s="66">
        <v>2037.0699999999997</v>
      </c>
      <c r="M22" s="67">
        <v>79.860000000000014</v>
      </c>
      <c r="N22" s="67">
        <v>25.508014024542941</v>
      </c>
      <c r="O22" s="30"/>
      <c r="P22" s="66">
        <v>114.21</v>
      </c>
      <c r="Q22" s="66">
        <v>9.0500000000000007</v>
      </c>
      <c r="R22" s="67">
        <v>12.61988950276243</v>
      </c>
      <c r="S22" s="51"/>
      <c r="T22" s="53"/>
      <c r="U22" s="67">
        <v>2151.2799999999997</v>
      </c>
      <c r="V22" s="67">
        <v>88.910000000000011</v>
      </c>
      <c r="W22" s="67">
        <v>24.196153413564272</v>
      </c>
      <c r="Y22" s="2"/>
    </row>
    <row r="23" spans="1:25" ht="5.0999999999999996" customHeight="1" x14ac:dyDescent="0.25">
      <c r="A23" s="4"/>
      <c r="B23" s="4"/>
      <c r="C23" s="4"/>
      <c r="D23" s="4"/>
      <c r="E23" s="4"/>
      <c r="F23" s="4" t="s">
        <v>69</v>
      </c>
      <c r="G23" s="45"/>
      <c r="H23" s="4"/>
      <c r="I23" s="4"/>
      <c r="J23" s="4" t="s">
        <v>69</v>
      </c>
      <c r="K23" s="45"/>
      <c r="L23" s="4"/>
      <c r="M23" s="4"/>
      <c r="N23" s="4"/>
      <c r="O23" s="45"/>
      <c r="P23" s="4"/>
      <c r="Q23" s="4"/>
      <c r="R23" s="4" t="s">
        <v>69</v>
      </c>
      <c r="S23" s="4"/>
      <c r="T23" s="45"/>
      <c r="U23" s="4"/>
      <c r="V23" s="4"/>
      <c r="W23" s="4"/>
    </row>
    <row r="24" spans="1:25" ht="12.75" customHeight="1" x14ac:dyDescent="0.25">
      <c r="A24" s="3" t="s">
        <v>16</v>
      </c>
      <c r="B24" s="12" t="s">
        <v>17</v>
      </c>
      <c r="C24" s="22">
        <v>70</v>
      </c>
      <c r="D24" s="22">
        <v>0</v>
      </c>
      <c r="E24" s="22">
        <v>0</v>
      </c>
      <c r="F24" s="41" t="s">
        <v>69</v>
      </c>
      <c r="G24" s="29"/>
      <c r="H24" s="44">
        <v>112.3</v>
      </c>
      <c r="I24" s="22">
        <v>5.03</v>
      </c>
      <c r="J24" s="41">
        <v>22.326043737574551</v>
      </c>
      <c r="K24" s="29"/>
      <c r="L24" s="47">
        <v>112.3</v>
      </c>
      <c r="M24" s="24">
        <v>5.03</v>
      </c>
      <c r="N24" s="41">
        <v>22.326043737574551</v>
      </c>
      <c r="O24" s="29"/>
      <c r="P24" s="44">
        <v>157.13</v>
      </c>
      <c r="Q24" s="22">
        <v>12.6</v>
      </c>
      <c r="R24" s="24">
        <v>12.47063492063492</v>
      </c>
      <c r="S24" s="52"/>
      <c r="T24" s="45"/>
      <c r="U24" s="47">
        <v>269.43</v>
      </c>
      <c r="V24" s="24">
        <v>17.63</v>
      </c>
      <c r="W24" s="24">
        <v>15.282473057288714</v>
      </c>
      <c r="Y24"/>
    </row>
    <row r="25" spans="1:25" ht="12.75" customHeight="1" x14ac:dyDescent="0.25">
      <c r="A25" s="3"/>
      <c r="B25" s="17" t="s">
        <v>18</v>
      </c>
      <c r="C25" s="18">
        <v>85</v>
      </c>
      <c r="D25" s="18">
        <v>3.47</v>
      </c>
      <c r="E25" s="18">
        <v>0.33</v>
      </c>
      <c r="F25" s="40">
        <v>10.515151515151516</v>
      </c>
      <c r="G25" s="29"/>
      <c r="H25" s="43">
        <v>187.15</v>
      </c>
      <c r="I25" s="18">
        <v>10.88</v>
      </c>
      <c r="J25" s="40">
        <v>17.20128676470588</v>
      </c>
      <c r="K25" s="29"/>
      <c r="L25" s="46">
        <v>190.62</v>
      </c>
      <c r="M25" s="20">
        <v>11.21</v>
      </c>
      <c r="N25" s="40">
        <v>17.004460303300622</v>
      </c>
      <c r="O25" s="29"/>
      <c r="P25" s="43">
        <v>73.53</v>
      </c>
      <c r="Q25" s="18">
        <v>6.53</v>
      </c>
      <c r="R25" s="20">
        <v>11.260336906584993</v>
      </c>
      <c r="S25" s="50"/>
      <c r="T25" s="45"/>
      <c r="U25" s="46">
        <v>264.14999999999998</v>
      </c>
      <c r="V25" s="20">
        <v>17.740000000000002</v>
      </c>
      <c r="W25" s="20">
        <v>14.89007891770011</v>
      </c>
      <c r="Y25"/>
    </row>
    <row r="26" spans="1:25" ht="12.75" customHeight="1" x14ac:dyDescent="0.25">
      <c r="A26" s="3"/>
      <c r="B26" s="60" t="s">
        <v>19</v>
      </c>
      <c r="C26" s="61">
        <v>168</v>
      </c>
      <c r="D26" s="61">
        <v>25.25</v>
      </c>
      <c r="E26" s="61">
        <v>0.45</v>
      </c>
      <c r="F26" s="62">
        <v>56.111111111111107</v>
      </c>
      <c r="G26" s="29"/>
      <c r="H26" s="63">
        <v>291.42</v>
      </c>
      <c r="I26" s="61">
        <v>11.24</v>
      </c>
      <c r="J26" s="62">
        <v>25.927046263345197</v>
      </c>
      <c r="K26" s="29"/>
      <c r="L26" s="64">
        <v>316.67</v>
      </c>
      <c r="M26" s="65">
        <v>11.69</v>
      </c>
      <c r="N26" s="62">
        <v>27.088964927288284</v>
      </c>
      <c r="O26" s="29"/>
      <c r="P26" s="63">
        <v>299.58999999999997</v>
      </c>
      <c r="Q26" s="61">
        <v>20.25</v>
      </c>
      <c r="R26" s="65">
        <v>14.794567901234567</v>
      </c>
      <c r="S26" s="50"/>
      <c r="T26" s="45"/>
      <c r="U26" s="64">
        <v>616.26</v>
      </c>
      <c r="V26" s="65">
        <v>31.939999999999998</v>
      </c>
      <c r="W26" s="65">
        <v>19.294301815904824</v>
      </c>
      <c r="Y26"/>
    </row>
    <row r="27" spans="1:25" ht="12.75" customHeight="1" x14ac:dyDescent="0.25">
      <c r="A27" s="3"/>
      <c r="B27" s="66" t="s">
        <v>51</v>
      </c>
      <c r="C27" s="66">
        <v>1344</v>
      </c>
      <c r="D27" s="66">
        <v>28.72</v>
      </c>
      <c r="E27" s="66">
        <v>0.78</v>
      </c>
      <c r="F27" s="68">
        <v>36.820512820512818</v>
      </c>
      <c r="G27" s="29"/>
      <c r="H27" s="66">
        <v>590.87</v>
      </c>
      <c r="I27" s="66">
        <v>27.15</v>
      </c>
      <c r="J27" s="67">
        <v>21.763167587476982</v>
      </c>
      <c r="K27" s="30"/>
      <c r="L27" s="67">
        <v>619.59</v>
      </c>
      <c r="M27" s="67">
        <v>27.93</v>
      </c>
      <c r="N27" s="67">
        <v>22.183673469387756</v>
      </c>
      <c r="O27" s="30"/>
      <c r="P27" s="66">
        <v>530.25</v>
      </c>
      <c r="Q27" s="66">
        <v>39.379999999999995</v>
      </c>
      <c r="R27" s="67">
        <v>13.46495683087862</v>
      </c>
      <c r="S27" s="51"/>
      <c r="T27" s="53"/>
      <c r="U27" s="67">
        <v>1149.8400000000001</v>
      </c>
      <c r="V27" s="67">
        <v>67.31</v>
      </c>
      <c r="W27" s="67">
        <v>17.082751448521766</v>
      </c>
      <c r="Y27" s="2"/>
    </row>
    <row r="28" spans="1:25" ht="5.0999999999999996" customHeight="1" x14ac:dyDescent="0.25">
      <c r="A28" s="4"/>
      <c r="B28" s="4"/>
      <c r="C28" s="4"/>
      <c r="D28" s="4"/>
      <c r="E28" s="4"/>
      <c r="F28" s="4" t="s">
        <v>69</v>
      </c>
      <c r="G28" s="45"/>
      <c r="H28" s="4"/>
      <c r="I28" s="4"/>
      <c r="J28" s="4" t="s">
        <v>69</v>
      </c>
      <c r="K28" s="45"/>
      <c r="L28" s="4"/>
      <c r="M28" s="4"/>
      <c r="N28" s="4"/>
      <c r="O28" s="45"/>
      <c r="P28" s="4"/>
      <c r="Q28" s="4"/>
      <c r="R28" s="4" t="s">
        <v>69</v>
      </c>
      <c r="S28" s="4"/>
      <c r="T28" s="45"/>
      <c r="U28" s="4"/>
      <c r="V28" s="4"/>
      <c r="W28" s="4"/>
    </row>
    <row r="29" spans="1:25" ht="12.75" customHeight="1" x14ac:dyDescent="0.25">
      <c r="A29" s="3" t="s">
        <v>20</v>
      </c>
      <c r="B29" s="12" t="s">
        <v>21</v>
      </c>
      <c r="C29" s="22">
        <v>53</v>
      </c>
      <c r="D29" s="22">
        <v>45.38</v>
      </c>
      <c r="E29" s="22">
        <v>3.23</v>
      </c>
      <c r="F29" s="41">
        <v>14.049535603715171</v>
      </c>
      <c r="G29" s="29"/>
      <c r="H29" s="44">
        <v>111.73</v>
      </c>
      <c r="I29" s="22">
        <v>6.26</v>
      </c>
      <c r="J29" s="41">
        <v>17.848242811501599</v>
      </c>
      <c r="K29" s="29"/>
      <c r="L29" s="47">
        <v>157.11000000000001</v>
      </c>
      <c r="M29" s="24">
        <v>9.49</v>
      </c>
      <c r="N29" s="41">
        <v>16.555321390937831</v>
      </c>
      <c r="O29" s="29"/>
      <c r="P29" s="44">
        <v>16.170000000000002</v>
      </c>
      <c r="Q29" s="22">
        <v>1.52</v>
      </c>
      <c r="R29" s="24">
        <v>10.638157894736842</v>
      </c>
      <c r="S29" s="52"/>
      <c r="T29" s="45"/>
      <c r="U29" s="47">
        <v>173.28000000000003</v>
      </c>
      <c r="V29" s="24">
        <v>11.01</v>
      </c>
      <c r="W29" s="24">
        <v>15.738419618528614</v>
      </c>
      <c r="Y29"/>
    </row>
    <row r="30" spans="1:25" ht="12.75" customHeight="1" x14ac:dyDescent="0.25">
      <c r="A30" s="3"/>
      <c r="B30" s="17" t="s">
        <v>22</v>
      </c>
      <c r="C30" s="18">
        <v>55</v>
      </c>
      <c r="D30" s="18">
        <v>82.57</v>
      </c>
      <c r="E30" s="18">
        <v>4.08</v>
      </c>
      <c r="F30" s="40">
        <v>20.237745098039213</v>
      </c>
      <c r="G30" s="29"/>
      <c r="H30" s="43">
        <v>86.35</v>
      </c>
      <c r="I30" s="18">
        <v>4.24</v>
      </c>
      <c r="J30" s="40">
        <v>20.365566037735846</v>
      </c>
      <c r="K30" s="29"/>
      <c r="L30" s="46">
        <v>168.92</v>
      </c>
      <c r="M30" s="20">
        <v>8.32</v>
      </c>
      <c r="N30" s="40">
        <v>20.302884615384613</v>
      </c>
      <c r="O30" s="29"/>
      <c r="P30" s="43">
        <v>49</v>
      </c>
      <c r="Q30" s="18">
        <v>2.2799999999999998</v>
      </c>
      <c r="R30" s="20">
        <v>21.491228070175442</v>
      </c>
      <c r="S30" s="50"/>
      <c r="T30" s="45"/>
      <c r="U30" s="46">
        <v>217.92</v>
      </c>
      <c r="V30" s="20">
        <v>10.6</v>
      </c>
      <c r="W30" s="20">
        <v>20.558490566037737</v>
      </c>
      <c r="Y30"/>
    </row>
    <row r="31" spans="1:25" ht="12.75" customHeight="1" x14ac:dyDescent="0.25">
      <c r="A31" s="3"/>
      <c r="B31" s="17" t="s">
        <v>20</v>
      </c>
      <c r="C31" s="18">
        <v>31</v>
      </c>
      <c r="D31" s="18">
        <v>53.87</v>
      </c>
      <c r="E31" s="18">
        <v>2.1</v>
      </c>
      <c r="F31" s="40">
        <v>25.652380952380952</v>
      </c>
      <c r="G31" s="29"/>
      <c r="H31" s="43">
        <v>27.37</v>
      </c>
      <c r="I31" s="18">
        <v>0.87</v>
      </c>
      <c r="J31" s="40">
        <v>31.459770114942529</v>
      </c>
      <c r="K31" s="29"/>
      <c r="L31" s="46">
        <v>81.239999999999995</v>
      </c>
      <c r="M31" s="20">
        <v>2.97</v>
      </c>
      <c r="N31" s="40">
        <v>27.353535353535349</v>
      </c>
      <c r="O31" s="29"/>
      <c r="P31" s="43">
        <v>0</v>
      </c>
      <c r="Q31" s="18">
        <v>0</v>
      </c>
      <c r="R31" s="20" t="s">
        <v>69</v>
      </c>
      <c r="S31" s="50"/>
      <c r="T31" s="45"/>
      <c r="U31" s="46">
        <v>81.239999999999995</v>
      </c>
      <c r="V31" s="20">
        <v>2.97</v>
      </c>
      <c r="W31" s="20">
        <v>27.353535353535349</v>
      </c>
      <c r="Y31"/>
    </row>
    <row r="32" spans="1:25" ht="12.75" customHeight="1" x14ac:dyDescent="0.25">
      <c r="A32" s="3"/>
      <c r="B32" s="17" t="s">
        <v>23</v>
      </c>
      <c r="C32" s="18">
        <v>55</v>
      </c>
      <c r="D32" s="18">
        <v>14.73</v>
      </c>
      <c r="E32" s="18">
        <v>0.9</v>
      </c>
      <c r="F32" s="40">
        <v>16.366666666666667</v>
      </c>
      <c r="G32" s="29"/>
      <c r="H32" s="43">
        <v>124.27</v>
      </c>
      <c r="I32" s="18">
        <v>4.96</v>
      </c>
      <c r="J32" s="40">
        <v>25.054435483870968</v>
      </c>
      <c r="K32" s="29"/>
      <c r="L32" s="46">
        <v>139</v>
      </c>
      <c r="M32" s="20">
        <v>5.86</v>
      </c>
      <c r="N32" s="40">
        <v>23.72013651877133</v>
      </c>
      <c r="O32" s="29"/>
      <c r="P32" s="43">
        <v>60.42</v>
      </c>
      <c r="Q32" s="18">
        <v>4</v>
      </c>
      <c r="R32" s="20">
        <v>15.105</v>
      </c>
      <c r="S32" s="50"/>
      <c r="T32" s="45"/>
      <c r="U32" s="46">
        <v>199.42000000000002</v>
      </c>
      <c r="V32" s="20">
        <v>9.86</v>
      </c>
      <c r="W32" s="20">
        <v>20.225152129817445</v>
      </c>
      <c r="Y32"/>
    </row>
    <row r="33" spans="1:25" ht="12.75" customHeight="1" x14ac:dyDescent="0.25">
      <c r="A33" s="3"/>
      <c r="B33" s="17" t="s">
        <v>24</v>
      </c>
      <c r="C33" s="18">
        <v>48</v>
      </c>
      <c r="D33" s="18">
        <v>57.93</v>
      </c>
      <c r="E33" s="18">
        <v>2.42</v>
      </c>
      <c r="F33" s="40">
        <v>23.938016528925619</v>
      </c>
      <c r="G33" s="29"/>
      <c r="H33" s="43">
        <v>121.05</v>
      </c>
      <c r="I33" s="18">
        <v>7.31</v>
      </c>
      <c r="J33" s="40">
        <v>16.559507523939811</v>
      </c>
      <c r="K33" s="29"/>
      <c r="L33" s="46">
        <v>178.98</v>
      </c>
      <c r="M33" s="20">
        <v>9.73</v>
      </c>
      <c r="N33" s="40">
        <v>18.394655704008219</v>
      </c>
      <c r="O33" s="29"/>
      <c r="P33" s="43">
        <v>25.77</v>
      </c>
      <c r="Q33" s="18">
        <v>1.53</v>
      </c>
      <c r="R33" s="20">
        <v>16.843137254901961</v>
      </c>
      <c r="S33" s="50"/>
      <c r="T33" s="45"/>
      <c r="U33" s="46">
        <v>204.75</v>
      </c>
      <c r="V33" s="20">
        <v>11.26</v>
      </c>
      <c r="W33" s="20">
        <v>18.183836589698046</v>
      </c>
      <c r="Y33"/>
    </row>
    <row r="34" spans="1:25" ht="12.75" customHeight="1" x14ac:dyDescent="0.25">
      <c r="A34" s="3"/>
      <c r="B34" s="60" t="s">
        <v>25</v>
      </c>
      <c r="C34" s="61">
        <v>57</v>
      </c>
      <c r="D34" s="61">
        <v>57.4</v>
      </c>
      <c r="E34" s="61">
        <v>3.08</v>
      </c>
      <c r="F34" s="62">
        <v>18.636363636363637</v>
      </c>
      <c r="G34" s="29"/>
      <c r="H34" s="63">
        <v>129.37</v>
      </c>
      <c r="I34" s="61">
        <v>6.58</v>
      </c>
      <c r="J34" s="62">
        <v>19.661094224924014</v>
      </c>
      <c r="K34" s="29"/>
      <c r="L34" s="64">
        <v>186.77</v>
      </c>
      <c r="M34" s="65">
        <v>9.66</v>
      </c>
      <c r="N34" s="62">
        <v>19.334368530020704</v>
      </c>
      <c r="O34" s="29"/>
      <c r="P34" s="63">
        <v>1.83</v>
      </c>
      <c r="Q34" s="61">
        <v>0.33</v>
      </c>
      <c r="R34" s="65">
        <v>5.545454545454545</v>
      </c>
      <c r="S34" s="50"/>
      <c r="T34" s="45"/>
      <c r="U34" s="64">
        <v>188.60000000000002</v>
      </c>
      <c r="V34" s="65">
        <v>9.99</v>
      </c>
      <c r="W34" s="65">
        <v>18.878878878878879</v>
      </c>
      <c r="Y34"/>
    </row>
    <row r="35" spans="1:25" ht="12.75" customHeight="1" x14ac:dyDescent="0.25">
      <c r="A35" s="3"/>
      <c r="B35" s="66" t="s">
        <v>51</v>
      </c>
      <c r="C35" s="66">
        <v>242</v>
      </c>
      <c r="D35" s="66">
        <v>311.88</v>
      </c>
      <c r="E35" s="66">
        <v>15.81</v>
      </c>
      <c r="F35" s="67">
        <v>19.726755218216319</v>
      </c>
      <c r="G35" s="30"/>
      <c r="H35" s="66">
        <v>600.14</v>
      </c>
      <c r="I35" s="66">
        <v>30.22</v>
      </c>
      <c r="J35" s="67">
        <v>19.8590337524818</v>
      </c>
      <c r="K35" s="30"/>
      <c r="L35" s="67">
        <v>912.02</v>
      </c>
      <c r="M35" s="67">
        <v>46.03</v>
      </c>
      <c r="N35" s="67">
        <v>19.813599826200303</v>
      </c>
      <c r="O35" s="30"/>
      <c r="P35" s="66">
        <v>153.19000000000003</v>
      </c>
      <c r="Q35" s="66">
        <v>9.66</v>
      </c>
      <c r="R35" s="67">
        <v>15.85817805383023</v>
      </c>
      <c r="S35" s="51"/>
      <c r="T35" s="53"/>
      <c r="U35" s="67">
        <v>1065.21</v>
      </c>
      <c r="V35" s="67">
        <v>55.69</v>
      </c>
      <c r="W35" s="67">
        <v>19.127491470641051</v>
      </c>
      <c r="Y35" s="2"/>
    </row>
    <row r="36" spans="1:25" ht="5.0999999999999996" customHeight="1" x14ac:dyDescent="0.25">
      <c r="A36" s="4"/>
      <c r="B36" s="4"/>
      <c r="C36" s="4"/>
      <c r="D36" s="4"/>
      <c r="E36" s="4"/>
      <c r="F36" s="4" t="s">
        <v>69</v>
      </c>
      <c r="G36" s="45"/>
      <c r="H36" s="4"/>
      <c r="I36" s="4"/>
      <c r="J36" s="4" t="s">
        <v>69</v>
      </c>
      <c r="K36" s="45"/>
      <c r="L36" s="4"/>
      <c r="M36" s="4"/>
      <c r="N36" s="4"/>
      <c r="O36" s="45"/>
      <c r="P36" s="4"/>
      <c r="Q36" s="4"/>
      <c r="R36" s="4" t="s">
        <v>69</v>
      </c>
      <c r="S36" s="4"/>
      <c r="T36" s="45"/>
      <c r="U36" s="4"/>
      <c r="V36" s="4"/>
      <c r="W36" s="4"/>
    </row>
    <row r="37" spans="1:25" ht="12.75" customHeight="1" x14ac:dyDescent="0.25">
      <c r="A37" s="3" t="s">
        <v>26</v>
      </c>
      <c r="B37" s="12" t="s">
        <v>27</v>
      </c>
      <c r="C37" s="22">
        <v>45</v>
      </c>
      <c r="D37" s="22">
        <v>135.27000000000001</v>
      </c>
      <c r="E37" s="22">
        <v>3.31</v>
      </c>
      <c r="F37" s="41">
        <v>40.867069486404837</v>
      </c>
      <c r="G37" s="29"/>
      <c r="H37" s="44">
        <v>202.93</v>
      </c>
      <c r="I37" s="22">
        <v>5.7</v>
      </c>
      <c r="J37" s="41">
        <v>35.601754385964909</v>
      </c>
      <c r="K37" s="29"/>
      <c r="L37" s="47">
        <v>338.20000000000005</v>
      </c>
      <c r="M37" s="24">
        <v>9.01</v>
      </c>
      <c r="N37" s="41">
        <v>37.536071032186463</v>
      </c>
      <c r="O37" s="29"/>
      <c r="P37" s="44">
        <v>8.5</v>
      </c>
      <c r="Q37" s="22">
        <v>1.68</v>
      </c>
      <c r="R37" s="24">
        <v>5.0595238095238093</v>
      </c>
      <c r="S37" s="52"/>
      <c r="T37" s="45"/>
      <c r="U37" s="47">
        <v>346.70000000000005</v>
      </c>
      <c r="V37" s="24">
        <v>10.69</v>
      </c>
      <c r="W37" s="24">
        <v>32.432179607109454</v>
      </c>
      <c r="Y37"/>
    </row>
    <row r="38" spans="1:25" ht="12.75" customHeight="1" x14ac:dyDescent="0.25">
      <c r="A38" s="3"/>
      <c r="B38" s="17" t="s">
        <v>28</v>
      </c>
      <c r="C38" s="18">
        <v>41</v>
      </c>
      <c r="D38" s="18">
        <v>72.599999999999994</v>
      </c>
      <c r="E38" s="18">
        <v>1.87</v>
      </c>
      <c r="F38" s="40">
        <v>38.823529411764703</v>
      </c>
      <c r="G38" s="29"/>
      <c r="H38" s="43">
        <v>199.15</v>
      </c>
      <c r="I38" s="18">
        <v>6.87</v>
      </c>
      <c r="J38" s="40">
        <v>28.98835516739447</v>
      </c>
      <c r="K38" s="29"/>
      <c r="L38" s="46">
        <v>271.75</v>
      </c>
      <c r="M38" s="20">
        <v>8.74</v>
      </c>
      <c r="N38" s="40">
        <v>31.092677345537755</v>
      </c>
      <c r="O38" s="29"/>
      <c r="P38" s="43">
        <v>29.45</v>
      </c>
      <c r="Q38" s="18">
        <v>3.21</v>
      </c>
      <c r="R38" s="20">
        <v>9.1744548286604353</v>
      </c>
      <c r="S38" s="50"/>
      <c r="T38" s="45"/>
      <c r="U38" s="46">
        <v>301.2</v>
      </c>
      <c r="V38" s="20">
        <v>11.95</v>
      </c>
      <c r="W38" s="20">
        <v>25.205020920502093</v>
      </c>
      <c r="Y38"/>
    </row>
    <row r="39" spans="1:25" ht="12.75" customHeight="1" x14ac:dyDescent="0.25">
      <c r="A39" s="3"/>
      <c r="B39" s="17" t="s">
        <v>29</v>
      </c>
      <c r="C39" s="18">
        <v>49</v>
      </c>
      <c r="D39" s="18">
        <v>115.2</v>
      </c>
      <c r="E39" s="18">
        <v>2.93</v>
      </c>
      <c r="F39" s="40">
        <v>39.317406143344712</v>
      </c>
      <c r="G39" s="29"/>
      <c r="H39" s="43">
        <v>210.2</v>
      </c>
      <c r="I39" s="18">
        <v>7.22</v>
      </c>
      <c r="J39" s="40">
        <v>29.113573407202214</v>
      </c>
      <c r="K39" s="29"/>
      <c r="L39" s="46">
        <v>325.39999999999998</v>
      </c>
      <c r="M39" s="20">
        <v>10.15</v>
      </c>
      <c r="N39" s="40">
        <v>32.059113300492605</v>
      </c>
      <c r="O39" s="29"/>
      <c r="P39" s="43">
        <v>14.33</v>
      </c>
      <c r="Q39" s="18">
        <v>1.56</v>
      </c>
      <c r="R39" s="20">
        <v>9.1858974358974361</v>
      </c>
      <c r="S39" s="50"/>
      <c r="T39" s="45"/>
      <c r="U39" s="46">
        <v>339.72999999999996</v>
      </c>
      <c r="V39" s="20">
        <v>11.71</v>
      </c>
      <c r="W39" s="20">
        <v>29.011955593509814</v>
      </c>
      <c r="Y39"/>
    </row>
    <row r="40" spans="1:25" ht="12.75" customHeight="1" x14ac:dyDescent="0.25">
      <c r="A40" s="3"/>
      <c r="B40" s="17" t="s">
        <v>26</v>
      </c>
      <c r="C40" s="18">
        <v>28</v>
      </c>
      <c r="D40" s="18">
        <v>64.8</v>
      </c>
      <c r="E40" s="18">
        <v>2.68</v>
      </c>
      <c r="F40" s="40">
        <v>24.179104477611936</v>
      </c>
      <c r="G40" s="29"/>
      <c r="H40" s="43">
        <v>57.4</v>
      </c>
      <c r="I40" s="18">
        <v>2.76</v>
      </c>
      <c r="J40" s="40">
        <v>20.797101449275363</v>
      </c>
      <c r="K40" s="29"/>
      <c r="L40" s="46">
        <v>122.19999999999999</v>
      </c>
      <c r="M40" s="20">
        <v>5.4399999999999995</v>
      </c>
      <c r="N40" s="40">
        <v>22.463235294117649</v>
      </c>
      <c r="O40" s="29"/>
      <c r="P40" s="43">
        <v>0</v>
      </c>
      <c r="Q40" s="18">
        <v>0</v>
      </c>
      <c r="R40" s="20" t="s">
        <v>69</v>
      </c>
      <c r="S40" s="50"/>
      <c r="T40" s="45"/>
      <c r="U40" s="46">
        <v>122.19999999999999</v>
      </c>
      <c r="V40" s="20">
        <v>5.4399999999999995</v>
      </c>
      <c r="W40" s="20">
        <v>22.463235294117649</v>
      </c>
      <c r="Y40"/>
    </row>
    <row r="41" spans="1:25" ht="12.75" customHeight="1" x14ac:dyDescent="0.25">
      <c r="A41" s="3"/>
      <c r="B41" s="17" t="s">
        <v>72</v>
      </c>
      <c r="C41" s="18">
        <v>137</v>
      </c>
      <c r="D41" s="18">
        <v>158.77000000000001</v>
      </c>
      <c r="E41" s="18">
        <v>6.18</v>
      </c>
      <c r="F41" s="40">
        <v>25.690938511326863</v>
      </c>
      <c r="G41" s="29"/>
      <c r="H41" s="43">
        <v>205.22</v>
      </c>
      <c r="I41" s="18">
        <v>10.71</v>
      </c>
      <c r="J41" s="40">
        <v>19.161531279178337</v>
      </c>
      <c r="K41" s="29"/>
      <c r="L41" s="46">
        <v>363.99</v>
      </c>
      <c r="M41" s="20">
        <v>16.89</v>
      </c>
      <c r="N41" s="40">
        <v>21.550621669626999</v>
      </c>
      <c r="O41" s="29"/>
      <c r="P41" s="43">
        <v>6.83</v>
      </c>
      <c r="Q41" s="18">
        <v>1.62</v>
      </c>
      <c r="R41" s="20">
        <v>4.216049382716049</v>
      </c>
      <c r="S41" s="50"/>
      <c r="T41" s="45"/>
      <c r="U41" s="46">
        <v>370.82</v>
      </c>
      <c r="V41" s="20">
        <v>18.510000000000002</v>
      </c>
      <c r="W41" s="20">
        <v>20.033495407887628</v>
      </c>
      <c r="Y41"/>
    </row>
    <row r="42" spans="1:25" ht="12.75" customHeight="1" x14ac:dyDescent="0.25">
      <c r="A42" s="3"/>
      <c r="B42" s="17" t="s">
        <v>30</v>
      </c>
      <c r="C42" s="18">
        <v>61</v>
      </c>
      <c r="D42" s="18">
        <v>7.2</v>
      </c>
      <c r="E42" s="18">
        <v>0.33</v>
      </c>
      <c r="F42" s="40">
        <v>21.818181818181817</v>
      </c>
      <c r="G42" s="29"/>
      <c r="H42" s="43">
        <v>247.35</v>
      </c>
      <c r="I42" s="18">
        <v>9.3800000000000008</v>
      </c>
      <c r="J42" s="40">
        <v>26.369936034115135</v>
      </c>
      <c r="K42" s="29"/>
      <c r="L42" s="46">
        <v>254.54999999999998</v>
      </c>
      <c r="M42" s="20">
        <v>9.7100000000000009</v>
      </c>
      <c r="N42" s="40">
        <v>26.215242018537587</v>
      </c>
      <c r="O42" s="29"/>
      <c r="P42" s="43">
        <v>21.75</v>
      </c>
      <c r="Q42" s="18">
        <v>1.97</v>
      </c>
      <c r="R42" s="20">
        <v>11.040609137055839</v>
      </c>
      <c r="S42" s="50"/>
      <c r="T42" s="45"/>
      <c r="U42" s="46">
        <v>276.29999999999995</v>
      </c>
      <c r="V42" s="20">
        <v>11.680000000000001</v>
      </c>
      <c r="W42" s="20">
        <v>23.655821917808211</v>
      </c>
      <c r="Y42"/>
    </row>
    <row r="43" spans="1:25" ht="12.75" customHeight="1" x14ac:dyDescent="0.25">
      <c r="A43" s="3"/>
      <c r="B43" s="17" t="s">
        <v>31</v>
      </c>
      <c r="C43" s="18">
        <v>124</v>
      </c>
      <c r="D43" s="18">
        <v>90.13</v>
      </c>
      <c r="E43" s="18">
        <v>10.35</v>
      </c>
      <c r="F43" s="40">
        <v>8.7082125603864728</v>
      </c>
      <c r="G43" s="29"/>
      <c r="H43" s="43">
        <v>117.93</v>
      </c>
      <c r="I43" s="18">
        <v>14.74</v>
      </c>
      <c r="J43" s="40">
        <v>8.0006784260515609</v>
      </c>
      <c r="K43" s="29"/>
      <c r="L43" s="46">
        <v>208.06</v>
      </c>
      <c r="M43" s="20">
        <v>25.09</v>
      </c>
      <c r="N43" s="40">
        <v>8.2925468314069359</v>
      </c>
      <c r="O43" s="29"/>
      <c r="P43" s="43">
        <v>114.4</v>
      </c>
      <c r="Q43" s="18">
        <v>11.25</v>
      </c>
      <c r="R43" s="20">
        <v>10.168888888888889</v>
      </c>
      <c r="S43" s="50"/>
      <c r="T43" s="45"/>
      <c r="U43" s="46">
        <v>322.46000000000004</v>
      </c>
      <c r="V43" s="20">
        <v>36.340000000000003</v>
      </c>
      <c r="W43" s="20">
        <v>8.8734177215189867</v>
      </c>
      <c r="Y43"/>
    </row>
    <row r="44" spans="1:25" ht="12.75" customHeight="1" x14ac:dyDescent="0.25">
      <c r="A44" s="3"/>
      <c r="B44" s="17" t="s">
        <v>64</v>
      </c>
      <c r="C44" s="18">
        <v>27</v>
      </c>
      <c r="D44" s="18">
        <v>31.13</v>
      </c>
      <c r="E44" s="18">
        <v>0.73</v>
      </c>
      <c r="F44" s="40">
        <v>42.643835616438359</v>
      </c>
      <c r="G44" s="29"/>
      <c r="H44" s="43">
        <v>219.88</v>
      </c>
      <c r="I44" s="18">
        <v>5.89</v>
      </c>
      <c r="J44" s="40">
        <v>37.331069609507644</v>
      </c>
      <c r="K44" s="29"/>
      <c r="L44" s="46">
        <v>251.01</v>
      </c>
      <c r="M44" s="20">
        <v>6.6199999999999992</v>
      </c>
      <c r="N44" s="40">
        <v>37.916918429003026</v>
      </c>
      <c r="O44" s="29"/>
      <c r="P44" s="43">
        <v>0</v>
      </c>
      <c r="Q44" s="18">
        <v>0</v>
      </c>
      <c r="R44" s="20" t="s">
        <v>69</v>
      </c>
      <c r="S44" s="50"/>
      <c r="T44" s="45"/>
      <c r="U44" s="46">
        <v>251.01</v>
      </c>
      <c r="V44" s="20">
        <v>6.6199999999999992</v>
      </c>
      <c r="W44" s="20">
        <v>37.916918429003026</v>
      </c>
      <c r="Y44"/>
    </row>
    <row r="45" spans="1:25" ht="12.75" customHeight="1" x14ac:dyDescent="0.25">
      <c r="A45" s="3"/>
      <c r="B45" s="60" t="s">
        <v>32</v>
      </c>
      <c r="C45" s="61">
        <v>109</v>
      </c>
      <c r="D45" s="61">
        <v>0</v>
      </c>
      <c r="E45" s="61">
        <v>0</v>
      </c>
      <c r="F45" s="62" t="s">
        <v>69</v>
      </c>
      <c r="G45" s="29"/>
      <c r="H45" s="63">
        <v>295.07</v>
      </c>
      <c r="I45" s="61">
        <v>16.63</v>
      </c>
      <c r="J45" s="62">
        <v>17.743235117257967</v>
      </c>
      <c r="K45" s="29"/>
      <c r="L45" s="64">
        <v>295.07</v>
      </c>
      <c r="M45" s="65">
        <v>16.63</v>
      </c>
      <c r="N45" s="62">
        <v>17.743235117257967</v>
      </c>
      <c r="O45" s="29"/>
      <c r="P45" s="63">
        <v>256.17</v>
      </c>
      <c r="Q45" s="61">
        <v>16.73</v>
      </c>
      <c r="R45" s="65">
        <v>15.31201434548715</v>
      </c>
      <c r="S45" s="50"/>
      <c r="T45" s="45"/>
      <c r="U45" s="64">
        <v>551.24</v>
      </c>
      <c r="V45" s="65">
        <v>33.36</v>
      </c>
      <c r="W45" s="65">
        <v>16.523980815347723</v>
      </c>
      <c r="Y45"/>
    </row>
    <row r="46" spans="1:25" ht="12.75" customHeight="1" x14ac:dyDescent="0.25">
      <c r="A46" s="3"/>
      <c r="B46" s="66" t="s">
        <v>51</v>
      </c>
      <c r="C46" s="66">
        <v>811</v>
      </c>
      <c r="D46" s="66">
        <v>675.1</v>
      </c>
      <c r="E46" s="66">
        <v>28.38</v>
      </c>
      <c r="F46" s="67">
        <v>23.787878787878789</v>
      </c>
      <c r="G46" s="30"/>
      <c r="H46" s="66">
        <v>1755.1299999999999</v>
      </c>
      <c r="I46" s="66">
        <v>79.900000000000006</v>
      </c>
      <c r="J46" s="67">
        <v>21.966583229036292</v>
      </c>
      <c r="K46" s="30"/>
      <c r="L46" s="67">
        <v>2430.23</v>
      </c>
      <c r="M46" s="67">
        <v>108.28</v>
      </c>
      <c r="N46" s="67">
        <v>22.443941632803842</v>
      </c>
      <c r="O46" s="30"/>
      <c r="P46" s="66">
        <v>451.43</v>
      </c>
      <c r="Q46" s="66">
        <v>38.019999999999996</v>
      </c>
      <c r="R46" s="67">
        <v>11.873487638085219</v>
      </c>
      <c r="S46" s="51"/>
      <c r="T46" s="53"/>
      <c r="U46" s="67">
        <v>2881.66</v>
      </c>
      <c r="V46" s="67">
        <v>146.30000000000001</v>
      </c>
      <c r="W46" s="67">
        <v>19.696924128503074</v>
      </c>
      <c r="Y46" s="2"/>
    </row>
    <row r="47" spans="1:25" ht="5.0999999999999996" customHeight="1" x14ac:dyDescent="0.25">
      <c r="A47" s="3"/>
      <c r="B47" s="3"/>
      <c r="C47" s="4"/>
      <c r="D47" s="4"/>
      <c r="E47" s="4"/>
      <c r="F47" s="5" t="s">
        <v>69</v>
      </c>
      <c r="G47" s="29"/>
      <c r="H47" s="4"/>
      <c r="I47" s="4"/>
      <c r="J47" s="5" t="s">
        <v>69</v>
      </c>
      <c r="K47" s="29"/>
      <c r="L47" s="5"/>
      <c r="M47" s="5"/>
      <c r="N47" s="5"/>
      <c r="O47" s="29"/>
      <c r="P47" s="4"/>
      <c r="Q47" s="4"/>
      <c r="R47" s="5" t="s">
        <v>69</v>
      </c>
      <c r="S47" s="4"/>
      <c r="T47" s="45"/>
      <c r="U47" s="5"/>
      <c r="V47" s="5"/>
      <c r="W47" s="5"/>
    </row>
    <row r="48" spans="1:25" ht="12.75" customHeight="1" x14ac:dyDescent="0.25">
      <c r="A48" s="3" t="s">
        <v>33</v>
      </c>
      <c r="B48" s="12" t="s">
        <v>34</v>
      </c>
      <c r="C48" s="22">
        <v>53</v>
      </c>
      <c r="D48" s="22">
        <v>62.93</v>
      </c>
      <c r="E48" s="22">
        <v>1.53</v>
      </c>
      <c r="F48" s="41">
        <v>41.130718954248366</v>
      </c>
      <c r="G48" s="29"/>
      <c r="H48" s="44">
        <v>319.77</v>
      </c>
      <c r="I48" s="22">
        <v>6.8</v>
      </c>
      <c r="J48" s="41">
        <v>47.024999999999999</v>
      </c>
      <c r="K48" s="29"/>
      <c r="L48" s="47">
        <v>382.7</v>
      </c>
      <c r="M48" s="24">
        <v>8.33</v>
      </c>
      <c r="N48" s="41">
        <v>45.942376950780307</v>
      </c>
      <c r="O48" s="29"/>
      <c r="P48" s="44">
        <v>11.42</v>
      </c>
      <c r="Q48" s="22">
        <v>1.1000000000000001</v>
      </c>
      <c r="R48" s="24">
        <v>10.381818181818181</v>
      </c>
      <c r="S48" s="52"/>
      <c r="T48" s="45"/>
      <c r="U48" s="47">
        <v>394.12</v>
      </c>
      <c r="V48" s="24">
        <v>9.43</v>
      </c>
      <c r="W48" s="24">
        <v>41.79427359490986</v>
      </c>
      <c r="Y48"/>
    </row>
    <row r="49" spans="1:25" ht="12.75" customHeight="1" x14ac:dyDescent="0.25">
      <c r="A49" s="3"/>
      <c r="B49" s="17" t="s">
        <v>35</v>
      </c>
      <c r="C49" s="18">
        <v>209</v>
      </c>
      <c r="D49" s="18">
        <v>362.58</v>
      </c>
      <c r="E49" s="18">
        <v>10.84</v>
      </c>
      <c r="F49" s="40">
        <v>33.448339483394832</v>
      </c>
      <c r="G49" s="29"/>
      <c r="H49" s="43">
        <v>235.73</v>
      </c>
      <c r="I49" s="18">
        <v>11.99</v>
      </c>
      <c r="J49" s="40">
        <v>19.660550458715594</v>
      </c>
      <c r="K49" s="29"/>
      <c r="L49" s="46">
        <v>598.30999999999995</v>
      </c>
      <c r="M49" s="20">
        <v>22.83</v>
      </c>
      <c r="N49" s="40">
        <v>26.2071835304424</v>
      </c>
      <c r="O49" s="29"/>
      <c r="P49" s="43">
        <v>15.53</v>
      </c>
      <c r="Q49" s="18">
        <v>4.33</v>
      </c>
      <c r="R49" s="20">
        <v>3.5866050808314087</v>
      </c>
      <c r="S49" s="50"/>
      <c r="T49" s="45"/>
      <c r="U49" s="46">
        <v>613.83999999999992</v>
      </c>
      <c r="V49" s="20">
        <v>27.159999999999997</v>
      </c>
      <c r="W49" s="20">
        <v>22.600883652430046</v>
      </c>
      <c r="Y49"/>
    </row>
    <row r="50" spans="1:25" ht="12.75" customHeight="1" x14ac:dyDescent="0.25">
      <c r="A50" s="3"/>
      <c r="B50" s="17" t="s">
        <v>36</v>
      </c>
      <c r="C50" s="18">
        <v>73</v>
      </c>
      <c r="D50" s="18">
        <v>214.43</v>
      </c>
      <c r="E50" s="18">
        <v>10.63</v>
      </c>
      <c r="F50" s="40">
        <v>20.172154280338663</v>
      </c>
      <c r="G50" s="29"/>
      <c r="H50" s="43">
        <v>42</v>
      </c>
      <c r="I50" s="18">
        <v>3</v>
      </c>
      <c r="J50" s="40">
        <v>14</v>
      </c>
      <c r="K50" s="29"/>
      <c r="L50" s="46">
        <v>256.43</v>
      </c>
      <c r="M50" s="20">
        <v>13.63</v>
      </c>
      <c r="N50" s="40">
        <v>18.813646368305207</v>
      </c>
      <c r="O50" s="29"/>
      <c r="P50" s="43">
        <v>17.93</v>
      </c>
      <c r="Q50" s="18">
        <v>1.71</v>
      </c>
      <c r="R50" s="20">
        <v>10.485380116959064</v>
      </c>
      <c r="S50" s="50"/>
      <c r="T50" s="45"/>
      <c r="U50" s="46">
        <v>274.36</v>
      </c>
      <c r="V50" s="20">
        <v>15.34</v>
      </c>
      <c r="W50" s="20">
        <v>17.885267275097785</v>
      </c>
      <c r="Y50"/>
    </row>
    <row r="51" spans="1:25" ht="12.75" customHeight="1" x14ac:dyDescent="0.25">
      <c r="A51" s="3"/>
      <c r="B51" s="17" t="s">
        <v>37</v>
      </c>
      <c r="C51" s="18">
        <v>50</v>
      </c>
      <c r="D51" s="18">
        <v>139.19999999999999</v>
      </c>
      <c r="E51" s="18">
        <v>3.81</v>
      </c>
      <c r="F51" s="40">
        <v>36.535433070866141</v>
      </c>
      <c r="G51" s="29"/>
      <c r="H51" s="43">
        <v>133.08000000000001</v>
      </c>
      <c r="I51" s="18">
        <v>4.87</v>
      </c>
      <c r="J51" s="40">
        <v>27.326488706365506</v>
      </c>
      <c r="K51" s="29"/>
      <c r="L51" s="46">
        <v>272.27999999999997</v>
      </c>
      <c r="M51" s="20">
        <v>8.68</v>
      </c>
      <c r="N51" s="40">
        <v>31.368663594470043</v>
      </c>
      <c r="O51" s="29"/>
      <c r="P51" s="43">
        <v>0.33</v>
      </c>
      <c r="Q51" s="18">
        <v>0.27</v>
      </c>
      <c r="R51" s="20">
        <v>1.2222222222222221</v>
      </c>
      <c r="S51" s="50"/>
      <c r="T51" s="45"/>
      <c r="U51" s="46">
        <v>272.60999999999996</v>
      </c>
      <c r="V51" s="20">
        <v>8.9499999999999993</v>
      </c>
      <c r="W51" s="20">
        <v>30.459217877094968</v>
      </c>
      <c r="Y51"/>
    </row>
    <row r="52" spans="1:25" ht="12.75" customHeight="1" x14ac:dyDescent="0.25">
      <c r="A52" s="3"/>
      <c r="B52" s="17" t="s">
        <v>38</v>
      </c>
      <c r="C52" s="18">
        <v>32</v>
      </c>
      <c r="D52" s="18">
        <v>148</v>
      </c>
      <c r="E52" s="18">
        <v>3.9</v>
      </c>
      <c r="F52" s="40">
        <v>37.948717948717949</v>
      </c>
      <c r="G52" s="29"/>
      <c r="H52" s="43">
        <v>61.27</v>
      </c>
      <c r="I52" s="18">
        <v>2.4900000000000002</v>
      </c>
      <c r="J52" s="40">
        <v>24.606425702811244</v>
      </c>
      <c r="K52" s="29"/>
      <c r="L52" s="46">
        <v>209.27</v>
      </c>
      <c r="M52" s="20">
        <v>6.3900000000000006</v>
      </c>
      <c r="N52" s="40">
        <v>32.749608763693267</v>
      </c>
      <c r="O52" s="29"/>
      <c r="P52" s="43">
        <v>4.3499999999999996</v>
      </c>
      <c r="Q52" s="18">
        <v>0.6</v>
      </c>
      <c r="R52" s="20">
        <v>7.25</v>
      </c>
      <c r="S52" s="50"/>
      <c r="T52" s="45"/>
      <c r="U52" s="46">
        <v>213.62</v>
      </c>
      <c r="V52" s="20">
        <v>6.99</v>
      </c>
      <c r="W52" s="20">
        <v>30.560801144492132</v>
      </c>
      <c r="Y52"/>
    </row>
    <row r="53" spans="1:25" ht="12.75" customHeight="1" x14ac:dyDescent="0.25">
      <c r="A53" s="3"/>
      <c r="B53" s="17" t="s">
        <v>39</v>
      </c>
      <c r="C53" s="18">
        <v>44</v>
      </c>
      <c r="D53" s="18">
        <v>241.2</v>
      </c>
      <c r="E53" s="18">
        <v>5.48</v>
      </c>
      <c r="F53" s="40">
        <v>44.014598540145982</v>
      </c>
      <c r="G53" s="29"/>
      <c r="H53" s="43">
        <v>29.93</v>
      </c>
      <c r="I53" s="18">
        <v>2.3199999999999998</v>
      </c>
      <c r="J53" s="40">
        <v>12.900862068965518</v>
      </c>
      <c r="K53" s="29"/>
      <c r="L53" s="46">
        <v>271.13</v>
      </c>
      <c r="M53" s="20">
        <v>7.8000000000000007</v>
      </c>
      <c r="N53" s="40">
        <v>34.760256410256403</v>
      </c>
      <c r="O53" s="29"/>
      <c r="P53" s="43">
        <v>0.88</v>
      </c>
      <c r="Q53" s="18">
        <v>0.36</v>
      </c>
      <c r="R53" s="20">
        <v>2.4444444444444446</v>
      </c>
      <c r="S53" s="50"/>
      <c r="T53" s="45"/>
      <c r="U53" s="46">
        <v>272.01</v>
      </c>
      <c r="V53" s="20">
        <v>8.16</v>
      </c>
      <c r="W53" s="20">
        <v>33.334558823529413</v>
      </c>
      <c r="Y53"/>
    </row>
    <row r="54" spans="1:25" ht="12.75" customHeight="1" x14ac:dyDescent="0.25">
      <c r="A54" s="3"/>
      <c r="B54" s="17" t="s">
        <v>40</v>
      </c>
      <c r="C54" s="18">
        <v>63</v>
      </c>
      <c r="D54" s="18">
        <v>307.52999999999997</v>
      </c>
      <c r="E54" s="18">
        <v>7.29</v>
      </c>
      <c r="F54" s="40">
        <v>42.185185185185183</v>
      </c>
      <c r="G54" s="29"/>
      <c r="H54" s="43">
        <v>218.6</v>
      </c>
      <c r="I54" s="18">
        <v>10.050000000000001</v>
      </c>
      <c r="J54" s="40">
        <v>21.751243781094526</v>
      </c>
      <c r="K54" s="29"/>
      <c r="L54" s="46">
        <v>526.13</v>
      </c>
      <c r="M54" s="20">
        <v>17.34</v>
      </c>
      <c r="N54" s="40">
        <v>30.341983852364475</v>
      </c>
      <c r="O54" s="29"/>
      <c r="P54" s="43">
        <v>11.02</v>
      </c>
      <c r="Q54" s="18">
        <v>1.1200000000000001</v>
      </c>
      <c r="R54" s="20">
        <v>9.8392857142857135</v>
      </c>
      <c r="S54" s="50"/>
      <c r="T54" s="45"/>
      <c r="U54" s="46">
        <v>537.15</v>
      </c>
      <c r="V54" s="20">
        <v>18.46</v>
      </c>
      <c r="W54" s="20">
        <v>29.098049837486453</v>
      </c>
      <c r="Y54"/>
    </row>
    <row r="55" spans="1:25" ht="12.75" customHeight="1" x14ac:dyDescent="0.25">
      <c r="A55" s="3"/>
      <c r="B55" s="17" t="s">
        <v>41</v>
      </c>
      <c r="C55" s="18">
        <v>19</v>
      </c>
      <c r="D55" s="18">
        <v>24</v>
      </c>
      <c r="E55" s="18">
        <v>0.59</v>
      </c>
      <c r="F55" s="40">
        <v>40.677966101694921</v>
      </c>
      <c r="G55" s="29"/>
      <c r="H55" s="43">
        <v>46.33</v>
      </c>
      <c r="I55" s="18">
        <v>1.88</v>
      </c>
      <c r="J55" s="40">
        <v>24.643617021276597</v>
      </c>
      <c r="K55" s="29"/>
      <c r="L55" s="46">
        <v>70.33</v>
      </c>
      <c r="M55" s="20">
        <v>2.4699999999999998</v>
      </c>
      <c r="N55" s="40">
        <v>28.473684210526319</v>
      </c>
      <c r="O55" s="29"/>
      <c r="P55" s="43">
        <v>5.58</v>
      </c>
      <c r="Q55" s="18">
        <v>0.85</v>
      </c>
      <c r="R55" s="20">
        <v>6.5647058823529418</v>
      </c>
      <c r="S55" s="50"/>
      <c r="T55" s="45"/>
      <c r="U55" s="46">
        <v>75.91</v>
      </c>
      <c r="V55" s="20">
        <v>3.32</v>
      </c>
      <c r="W55" s="20">
        <v>22.8644578313253</v>
      </c>
      <c r="Y55"/>
    </row>
    <row r="56" spans="1:25" ht="12.75" customHeight="1" x14ac:dyDescent="0.25">
      <c r="A56" s="3"/>
      <c r="B56" s="17" t="s">
        <v>42</v>
      </c>
      <c r="C56" s="18">
        <v>198</v>
      </c>
      <c r="D56" s="18">
        <v>1074.23</v>
      </c>
      <c r="E56" s="18">
        <v>40.56</v>
      </c>
      <c r="F56" s="40">
        <v>26.484960552268245</v>
      </c>
      <c r="G56" s="29"/>
      <c r="H56" s="43">
        <v>71.02</v>
      </c>
      <c r="I56" s="18">
        <v>4.57</v>
      </c>
      <c r="J56" s="40">
        <v>15.540481400437635</v>
      </c>
      <c r="K56" s="29"/>
      <c r="L56" s="46">
        <v>1145.25</v>
      </c>
      <c r="M56" s="20">
        <v>45.13</v>
      </c>
      <c r="N56" s="40">
        <v>25.376689563483268</v>
      </c>
      <c r="O56" s="29"/>
      <c r="P56" s="43">
        <v>19.3</v>
      </c>
      <c r="Q56" s="18">
        <v>1.75</v>
      </c>
      <c r="R56" s="20">
        <v>11.028571428571428</v>
      </c>
      <c r="S56" s="50"/>
      <c r="T56" s="45"/>
      <c r="U56" s="46">
        <v>1164.55</v>
      </c>
      <c r="V56" s="20">
        <v>46.88</v>
      </c>
      <c r="W56" s="20">
        <v>24.841083617747437</v>
      </c>
      <c r="Y56"/>
    </row>
    <row r="57" spans="1:25" ht="12.75" customHeight="1" x14ac:dyDescent="0.25">
      <c r="A57" s="3"/>
      <c r="B57" s="17" t="s">
        <v>43</v>
      </c>
      <c r="C57" s="18">
        <v>8</v>
      </c>
      <c r="D57" s="18">
        <v>9.6</v>
      </c>
      <c r="E57" s="18">
        <v>0.71</v>
      </c>
      <c r="F57" s="40">
        <v>13.52112676056338</v>
      </c>
      <c r="G57" s="29"/>
      <c r="H57" s="43">
        <v>2.4</v>
      </c>
      <c r="I57" s="18">
        <v>0.67</v>
      </c>
      <c r="J57" s="40">
        <v>3.5820895522388057</v>
      </c>
      <c r="K57" s="29"/>
      <c r="L57" s="46">
        <v>12</v>
      </c>
      <c r="M57" s="20">
        <v>1.38</v>
      </c>
      <c r="N57" s="40">
        <v>8.6956521739130448</v>
      </c>
      <c r="O57" s="29"/>
      <c r="P57" s="43">
        <v>0</v>
      </c>
      <c r="Q57" s="18">
        <v>0</v>
      </c>
      <c r="R57" s="20" t="s">
        <v>69</v>
      </c>
      <c r="S57" s="50"/>
      <c r="T57" s="45"/>
      <c r="U57" s="46">
        <v>12</v>
      </c>
      <c r="V57" s="20">
        <v>1.38</v>
      </c>
      <c r="W57" s="20">
        <v>8.6956521739130448</v>
      </c>
      <c r="Y57"/>
    </row>
    <row r="58" spans="1:25" ht="12.75" customHeight="1" x14ac:dyDescent="0.25">
      <c r="A58" s="3"/>
      <c r="B58" s="17" t="s">
        <v>33</v>
      </c>
      <c r="C58" s="18">
        <v>11</v>
      </c>
      <c r="D58" s="18">
        <v>16.27</v>
      </c>
      <c r="E58" s="18">
        <v>0.6</v>
      </c>
      <c r="F58" s="40">
        <v>27.116666666666667</v>
      </c>
      <c r="G58" s="29"/>
      <c r="H58" s="43">
        <v>30.8</v>
      </c>
      <c r="I58" s="18">
        <v>1.59</v>
      </c>
      <c r="J58" s="40">
        <v>19.371069182389938</v>
      </c>
      <c r="K58" s="29"/>
      <c r="L58" s="46">
        <v>47.07</v>
      </c>
      <c r="M58" s="20">
        <v>2.19</v>
      </c>
      <c r="N58" s="40">
        <v>21.493150684931507</v>
      </c>
      <c r="O58" s="29"/>
      <c r="P58" s="43">
        <v>0</v>
      </c>
      <c r="Q58" s="18">
        <v>0</v>
      </c>
      <c r="R58" s="20" t="s">
        <v>69</v>
      </c>
      <c r="S58" s="50"/>
      <c r="T58" s="45"/>
      <c r="U58" s="46">
        <v>47.07</v>
      </c>
      <c r="V58" s="20">
        <v>2.19</v>
      </c>
      <c r="W58" s="20">
        <v>21.493150684931507</v>
      </c>
      <c r="Y58"/>
    </row>
    <row r="59" spans="1:25" ht="12.75" customHeight="1" x14ac:dyDescent="0.25">
      <c r="A59" s="3"/>
      <c r="B59" s="17" t="s">
        <v>44</v>
      </c>
      <c r="C59" s="18">
        <v>34</v>
      </c>
      <c r="D59" s="18">
        <v>67.53</v>
      </c>
      <c r="E59" s="18">
        <v>2.0299999999999998</v>
      </c>
      <c r="F59" s="40">
        <v>33.266009852216754</v>
      </c>
      <c r="G59" s="29"/>
      <c r="H59" s="43">
        <v>128.13</v>
      </c>
      <c r="I59" s="18">
        <v>3.43</v>
      </c>
      <c r="J59" s="40">
        <v>37.35568513119533</v>
      </c>
      <c r="K59" s="29"/>
      <c r="L59" s="46">
        <v>195.66</v>
      </c>
      <c r="M59" s="20">
        <v>5.46</v>
      </c>
      <c r="N59" s="40">
        <v>35.835164835164832</v>
      </c>
      <c r="O59" s="29"/>
      <c r="P59" s="43">
        <v>0</v>
      </c>
      <c r="Q59" s="18">
        <v>0</v>
      </c>
      <c r="R59" s="20" t="s">
        <v>69</v>
      </c>
      <c r="S59" s="50"/>
      <c r="T59" s="45"/>
      <c r="U59" s="46">
        <v>195.66</v>
      </c>
      <c r="V59" s="20">
        <v>5.46</v>
      </c>
      <c r="W59" s="20">
        <v>35.835164835164832</v>
      </c>
      <c r="Y59"/>
    </row>
    <row r="60" spans="1:25" ht="12.75" customHeight="1" x14ac:dyDescent="0.25">
      <c r="A60" s="3"/>
      <c r="B60" s="17" t="s">
        <v>45</v>
      </c>
      <c r="C60" s="18">
        <v>114</v>
      </c>
      <c r="D60" s="18">
        <v>361.6</v>
      </c>
      <c r="E60" s="18">
        <v>13.67</v>
      </c>
      <c r="F60" s="40">
        <v>26.452084857351867</v>
      </c>
      <c r="G60" s="29"/>
      <c r="H60" s="43">
        <v>30.17</v>
      </c>
      <c r="I60" s="18">
        <v>3.41</v>
      </c>
      <c r="J60" s="40">
        <v>8.8475073313782993</v>
      </c>
      <c r="K60" s="29"/>
      <c r="L60" s="46">
        <v>391.77000000000004</v>
      </c>
      <c r="M60" s="20">
        <v>17.079999999999998</v>
      </c>
      <c r="N60" s="40">
        <v>22.937353629976585</v>
      </c>
      <c r="O60" s="29"/>
      <c r="P60" s="43">
        <v>3.18</v>
      </c>
      <c r="Q60" s="18">
        <v>0.79</v>
      </c>
      <c r="R60" s="20">
        <v>4.0253164556962027</v>
      </c>
      <c r="S60" s="50"/>
      <c r="T60" s="45"/>
      <c r="U60" s="46">
        <v>394.95000000000005</v>
      </c>
      <c r="V60" s="20">
        <v>17.869999999999997</v>
      </c>
      <c r="W60" s="20">
        <v>22.101287073307226</v>
      </c>
      <c r="Y60"/>
    </row>
    <row r="61" spans="1:25" ht="12.75" customHeight="1" x14ac:dyDescent="0.25">
      <c r="A61" s="3"/>
      <c r="B61" s="17" t="s">
        <v>46</v>
      </c>
      <c r="C61" s="18">
        <v>49</v>
      </c>
      <c r="D61" s="18">
        <v>279.27</v>
      </c>
      <c r="E61" s="18">
        <v>4.8499999999999996</v>
      </c>
      <c r="F61" s="40">
        <v>57.58144329896907</v>
      </c>
      <c r="G61" s="29"/>
      <c r="H61" s="43">
        <v>186.08</v>
      </c>
      <c r="I61" s="18">
        <v>6.83</v>
      </c>
      <c r="J61" s="40">
        <v>27.244509516837482</v>
      </c>
      <c r="K61" s="29"/>
      <c r="L61" s="46">
        <v>465.35</v>
      </c>
      <c r="M61" s="20">
        <v>11.68</v>
      </c>
      <c r="N61" s="40">
        <v>39.841609589041099</v>
      </c>
      <c r="O61" s="29"/>
      <c r="P61" s="43">
        <v>38.53</v>
      </c>
      <c r="Q61" s="18">
        <v>2.94</v>
      </c>
      <c r="R61" s="20">
        <v>13.105442176870749</v>
      </c>
      <c r="S61" s="50"/>
      <c r="T61" s="45"/>
      <c r="U61" s="46">
        <v>503.88</v>
      </c>
      <c r="V61" s="20">
        <v>14.62</v>
      </c>
      <c r="W61" s="20">
        <v>34.465116279069768</v>
      </c>
      <c r="Y61"/>
    </row>
    <row r="62" spans="1:25" ht="12.75" customHeight="1" x14ac:dyDescent="0.25">
      <c r="A62" s="3"/>
      <c r="B62" s="17" t="s">
        <v>47</v>
      </c>
      <c r="C62" s="17">
        <v>102</v>
      </c>
      <c r="D62" s="18">
        <v>314.93</v>
      </c>
      <c r="E62" s="18">
        <v>5.92</v>
      </c>
      <c r="F62" s="40">
        <v>53.197635135135137</v>
      </c>
      <c r="G62" s="29"/>
      <c r="H62" s="43">
        <v>504.47</v>
      </c>
      <c r="I62" s="18">
        <v>14.35</v>
      </c>
      <c r="J62" s="40">
        <v>35.154703832752617</v>
      </c>
      <c r="K62" s="29"/>
      <c r="L62" s="46">
        <v>819.40000000000009</v>
      </c>
      <c r="M62" s="20">
        <v>20.27</v>
      </c>
      <c r="N62" s="40">
        <v>40.424272323630987</v>
      </c>
      <c r="O62" s="29"/>
      <c r="P62" s="43">
        <v>20.5</v>
      </c>
      <c r="Q62" s="18">
        <v>3.37</v>
      </c>
      <c r="R62" s="20">
        <v>6.0830860534124627</v>
      </c>
      <c r="S62" s="50"/>
      <c r="T62" s="45"/>
      <c r="U62" s="46">
        <v>839.90000000000009</v>
      </c>
      <c r="V62" s="20">
        <v>23.64</v>
      </c>
      <c r="W62" s="20">
        <v>35.528764805414554</v>
      </c>
      <c r="Y62"/>
    </row>
    <row r="63" spans="1:25" ht="12.75" customHeight="1" x14ac:dyDescent="0.25">
      <c r="A63" s="3"/>
      <c r="B63" s="60" t="s">
        <v>48</v>
      </c>
      <c r="C63" s="60">
        <v>83</v>
      </c>
      <c r="D63" s="61">
        <v>59.47</v>
      </c>
      <c r="E63" s="61">
        <v>1.67</v>
      </c>
      <c r="F63" s="62">
        <v>35.610778443113773</v>
      </c>
      <c r="G63" s="29"/>
      <c r="H63" s="63">
        <v>565.79999999999995</v>
      </c>
      <c r="I63" s="61">
        <v>18.91</v>
      </c>
      <c r="J63" s="62">
        <v>29.920676890534107</v>
      </c>
      <c r="K63" s="29"/>
      <c r="L63" s="64">
        <v>625.27</v>
      </c>
      <c r="M63" s="65">
        <v>20.58</v>
      </c>
      <c r="N63" s="62">
        <v>30.382410106899904</v>
      </c>
      <c r="O63" s="29"/>
      <c r="P63" s="63">
        <v>7.75</v>
      </c>
      <c r="Q63" s="61">
        <v>0.87</v>
      </c>
      <c r="R63" s="65">
        <v>8.9080459770114935</v>
      </c>
      <c r="S63" s="50"/>
      <c r="T63" s="45"/>
      <c r="U63" s="64">
        <v>633.02</v>
      </c>
      <c r="V63" s="65">
        <v>21.45</v>
      </c>
      <c r="W63" s="65">
        <v>29.511421911421913</v>
      </c>
      <c r="Y63"/>
    </row>
    <row r="64" spans="1:25" ht="12.75" customHeight="1" x14ac:dyDescent="0.25">
      <c r="A64" s="3"/>
      <c r="B64" s="66" t="s">
        <v>51</v>
      </c>
      <c r="C64" s="66">
        <v>1877</v>
      </c>
      <c r="D64" s="66">
        <v>3682.77</v>
      </c>
      <c r="E64" s="66">
        <v>114.07999999999998</v>
      </c>
      <c r="F64" s="67">
        <v>32.282345722300143</v>
      </c>
      <c r="G64" s="30"/>
      <c r="H64" s="66">
        <v>2605.58</v>
      </c>
      <c r="I64" s="66">
        <v>97.16</v>
      </c>
      <c r="J64" s="67">
        <v>26.817414573898724</v>
      </c>
      <c r="K64" s="30"/>
      <c r="L64" s="67">
        <v>6288.35</v>
      </c>
      <c r="M64" s="67">
        <v>211.23999999999998</v>
      </c>
      <c r="N64" s="67">
        <v>29.768746449536078</v>
      </c>
      <c r="O64" s="30"/>
      <c r="P64" s="66">
        <v>156.30000000000001</v>
      </c>
      <c r="Q64" s="66">
        <v>20.059999999999999</v>
      </c>
      <c r="R64" s="67">
        <v>7.7916251246261226</v>
      </c>
      <c r="S64" s="51"/>
      <c r="T64" s="53"/>
      <c r="U64" s="67">
        <v>6444.6500000000005</v>
      </c>
      <c r="V64" s="67">
        <v>231.29999999999998</v>
      </c>
      <c r="W64" s="67">
        <v>27.862732382187641</v>
      </c>
      <c r="Y64" s="2"/>
    </row>
    <row r="65" spans="1:25" ht="5.0999999999999996" customHeight="1" x14ac:dyDescent="0.25">
      <c r="A65" s="3"/>
      <c r="B65" s="3"/>
      <c r="C65" s="3"/>
      <c r="D65" s="3"/>
      <c r="E65" s="3"/>
      <c r="F65" s="6"/>
      <c r="G65" s="30"/>
      <c r="H65" s="3"/>
      <c r="I65" s="3"/>
      <c r="J65" s="6"/>
      <c r="K65" s="30"/>
      <c r="L65" s="6"/>
      <c r="M65" s="6"/>
      <c r="N65" s="6"/>
      <c r="O65" s="30"/>
      <c r="P65" s="3"/>
      <c r="Q65" s="3"/>
      <c r="R65" s="6"/>
      <c r="S65" s="3"/>
      <c r="T65" s="53"/>
      <c r="U65" s="6"/>
      <c r="V65" s="6"/>
      <c r="W65" s="6"/>
    </row>
    <row r="66" spans="1:25" ht="12.75" customHeight="1" x14ac:dyDescent="0.25">
      <c r="A66" s="3" t="s">
        <v>49</v>
      </c>
      <c r="B66" s="12" t="s">
        <v>65</v>
      </c>
      <c r="C66" s="12">
        <v>6</v>
      </c>
      <c r="D66" s="22">
        <v>0</v>
      </c>
      <c r="E66" s="22">
        <v>0</v>
      </c>
      <c r="F66" s="41" t="s">
        <v>69</v>
      </c>
      <c r="G66" s="29"/>
      <c r="H66" s="44">
        <v>4.93</v>
      </c>
      <c r="I66" s="22">
        <v>5</v>
      </c>
      <c r="J66" s="41">
        <v>0.98599999999999999</v>
      </c>
      <c r="K66" s="29"/>
      <c r="L66" s="47">
        <v>4.93</v>
      </c>
      <c r="M66" s="24">
        <v>5</v>
      </c>
      <c r="N66" s="41">
        <v>0.98599999999999999</v>
      </c>
      <c r="O66" s="29"/>
      <c r="P66" s="44">
        <v>0</v>
      </c>
      <c r="Q66" s="22">
        <v>0</v>
      </c>
      <c r="R66" s="24" t="s">
        <v>69</v>
      </c>
      <c r="S66" s="52"/>
      <c r="T66" s="45"/>
      <c r="U66" s="47">
        <v>4.93</v>
      </c>
      <c r="V66" s="24">
        <v>5</v>
      </c>
      <c r="W66" s="24">
        <v>0.98599999999999999</v>
      </c>
      <c r="Y66"/>
    </row>
    <row r="67" spans="1:25" ht="12.75" customHeight="1" x14ac:dyDescent="0.25">
      <c r="A67" s="3"/>
      <c r="B67" s="17" t="s">
        <v>66</v>
      </c>
      <c r="C67" s="17">
        <v>8</v>
      </c>
      <c r="D67" s="18">
        <v>10.67</v>
      </c>
      <c r="E67" s="18">
        <v>0.68</v>
      </c>
      <c r="F67" s="40">
        <v>15.691176470588234</v>
      </c>
      <c r="G67" s="29"/>
      <c r="H67" s="43">
        <v>18.13</v>
      </c>
      <c r="I67" s="18">
        <v>1.89</v>
      </c>
      <c r="J67" s="40">
        <v>9.5925925925925934</v>
      </c>
      <c r="K67" s="29"/>
      <c r="L67" s="46">
        <v>28.799999999999997</v>
      </c>
      <c r="M67" s="20">
        <v>2.57</v>
      </c>
      <c r="N67" s="40">
        <v>11.206225680933851</v>
      </c>
      <c r="O67" s="29"/>
      <c r="P67" s="43">
        <v>0</v>
      </c>
      <c r="Q67" s="18">
        <v>0</v>
      </c>
      <c r="R67" s="20" t="s">
        <v>69</v>
      </c>
      <c r="S67" s="50"/>
      <c r="T67" s="45"/>
      <c r="U67" s="46">
        <v>28.799999999999997</v>
      </c>
      <c r="V67" s="20">
        <v>2.57</v>
      </c>
      <c r="W67" s="20">
        <v>11.206225680933851</v>
      </c>
      <c r="Y67"/>
    </row>
    <row r="68" spans="1:25" ht="12.75" customHeight="1" x14ac:dyDescent="0.25">
      <c r="A68" s="4"/>
      <c r="B68" s="17" t="s">
        <v>67</v>
      </c>
      <c r="C68" s="17">
        <v>1</v>
      </c>
      <c r="D68" s="18">
        <v>1.47</v>
      </c>
      <c r="E68" s="18">
        <v>0.13</v>
      </c>
      <c r="F68" s="40">
        <v>11.307692307692307</v>
      </c>
      <c r="G68" s="29"/>
      <c r="H68" s="43">
        <v>0</v>
      </c>
      <c r="I68" s="18">
        <v>0</v>
      </c>
      <c r="J68" s="40" t="s">
        <v>69</v>
      </c>
      <c r="K68" s="29"/>
      <c r="L68" s="46">
        <v>1.47</v>
      </c>
      <c r="M68" s="20">
        <v>0.13</v>
      </c>
      <c r="N68" s="40">
        <v>11.307692307692307</v>
      </c>
      <c r="O68" s="29"/>
      <c r="P68" s="43">
        <v>0</v>
      </c>
      <c r="Q68" s="18">
        <v>0</v>
      </c>
      <c r="R68" s="20" t="s">
        <v>69</v>
      </c>
      <c r="S68" s="50"/>
      <c r="T68" s="45"/>
      <c r="U68" s="46">
        <v>1.47</v>
      </c>
      <c r="V68" s="20">
        <v>0.13</v>
      </c>
      <c r="W68" s="20">
        <v>11.307692307692307</v>
      </c>
      <c r="Y68"/>
    </row>
    <row r="69" spans="1:25" ht="12.75" customHeight="1" x14ac:dyDescent="0.25">
      <c r="A69" s="4"/>
      <c r="B69" s="60" t="s">
        <v>50</v>
      </c>
      <c r="C69" s="60">
        <v>63</v>
      </c>
      <c r="D69" s="61">
        <v>24.53</v>
      </c>
      <c r="E69" s="61">
        <v>2</v>
      </c>
      <c r="F69" s="62">
        <v>12.265000000000001</v>
      </c>
      <c r="G69" s="29"/>
      <c r="H69" s="63">
        <v>24.2</v>
      </c>
      <c r="I69" s="61">
        <v>1.42</v>
      </c>
      <c r="J69" s="62">
        <v>17.04225352112676</v>
      </c>
      <c r="K69" s="29"/>
      <c r="L69" s="64">
        <v>48.730000000000004</v>
      </c>
      <c r="M69" s="65">
        <v>3.42</v>
      </c>
      <c r="N69" s="62">
        <v>14.248538011695908</v>
      </c>
      <c r="O69" s="29"/>
      <c r="P69" s="63">
        <v>0.08</v>
      </c>
      <c r="Q69" s="61">
        <v>0</v>
      </c>
      <c r="R69" s="65" t="s">
        <v>69</v>
      </c>
      <c r="S69" s="50"/>
      <c r="T69" s="45"/>
      <c r="U69" s="64">
        <v>48.81</v>
      </c>
      <c r="V69" s="65">
        <v>3.42</v>
      </c>
      <c r="W69" s="65">
        <v>14.271929824561404</v>
      </c>
    </row>
    <row r="70" spans="1:25" ht="12.75" customHeight="1" x14ac:dyDescent="0.25">
      <c r="A70" s="4"/>
      <c r="B70" s="66" t="s">
        <v>51</v>
      </c>
      <c r="C70" s="66">
        <v>2698</v>
      </c>
      <c r="D70" s="66">
        <v>36.67</v>
      </c>
      <c r="E70" s="66">
        <v>2.81</v>
      </c>
      <c r="F70" s="67">
        <v>13.04982206405694</v>
      </c>
      <c r="G70" s="30"/>
      <c r="H70" s="66">
        <v>47.26</v>
      </c>
      <c r="I70" s="66">
        <v>8.3099999999999987</v>
      </c>
      <c r="J70" s="67">
        <v>5.6871239470517452</v>
      </c>
      <c r="K70" s="30"/>
      <c r="L70" s="67">
        <v>83.93</v>
      </c>
      <c r="M70" s="67">
        <v>11.12</v>
      </c>
      <c r="N70" s="67">
        <v>7.5476618705035978</v>
      </c>
      <c r="O70" s="30"/>
      <c r="P70" s="66">
        <v>0.08</v>
      </c>
      <c r="Q70" s="66">
        <v>0</v>
      </c>
      <c r="R70" s="67" t="s">
        <v>69</v>
      </c>
      <c r="S70" s="51"/>
      <c r="T70" s="53"/>
      <c r="U70" s="67">
        <v>84.01</v>
      </c>
      <c r="V70" s="67">
        <v>11.12</v>
      </c>
      <c r="W70" s="67">
        <v>7.5548561151079143</v>
      </c>
    </row>
    <row r="71" spans="1:25" ht="5.099999999999999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 t="s">
        <v>69</v>
      </c>
      <c r="K71" s="4"/>
      <c r="L71" s="4"/>
      <c r="M71" s="4"/>
      <c r="N71" s="4"/>
      <c r="O71" s="4"/>
      <c r="P71" s="4"/>
      <c r="Q71" s="4"/>
      <c r="R71" s="4" t="s">
        <v>69</v>
      </c>
      <c r="S71" s="4"/>
      <c r="T71" s="4"/>
      <c r="U71" s="4"/>
      <c r="V71" s="4"/>
      <c r="W71" s="4"/>
    </row>
    <row r="72" spans="1:25" ht="12.75" customHeight="1" x14ac:dyDescent="0.25">
      <c r="A72" s="3" t="s">
        <v>52</v>
      </c>
      <c r="B72" s="3"/>
      <c r="C72" s="3" t="e">
        <v>#REF!</v>
      </c>
      <c r="D72" s="3">
        <v>7581.9499999999989</v>
      </c>
      <c r="E72" s="3">
        <v>268.28000000000003</v>
      </c>
      <c r="F72" s="6">
        <v>28.2613314447592</v>
      </c>
      <c r="G72" s="6"/>
      <c r="H72" s="3">
        <v>8608.1999999999989</v>
      </c>
      <c r="I72" s="3">
        <v>389.88000000000005</v>
      </c>
      <c r="J72" s="6">
        <v>22.079101261926741</v>
      </c>
      <c r="K72" s="6"/>
      <c r="L72" s="3">
        <v>16190.149999999998</v>
      </c>
      <c r="M72" s="3">
        <v>658.16000000000008</v>
      </c>
      <c r="N72" s="6">
        <v>24.59910963899355</v>
      </c>
      <c r="O72" s="6"/>
      <c r="P72" s="3">
        <v>1531.37</v>
      </c>
      <c r="Q72" s="3">
        <v>136.39999999999998</v>
      </c>
      <c r="R72" s="6">
        <v>11.227052785923755</v>
      </c>
      <c r="S72" s="3"/>
      <c r="T72" s="3"/>
      <c r="U72" s="6">
        <v>17721.519999999997</v>
      </c>
      <c r="V72" s="6">
        <v>794.56000000000006</v>
      </c>
      <c r="W72" s="7">
        <v>22.303564236810303</v>
      </c>
      <c r="Y72" s="2"/>
    </row>
  </sheetData>
  <mergeCells count="5">
    <mergeCell ref="D2:F2"/>
    <mergeCell ref="H2:J2"/>
    <mergeCell ref="L2:N2"/>
    <mergeCell ref="P2:R2"/>
    <mergeCell ref="U2:W2"/>
  </mergeCells>
  <pageMargins left="0.2" right="0.2" top="0.5" bottom="0.5" header="0.3" footer="0.3"/>
  <pageSetup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5.42578125" style="1" customWidth="1"/>
    <col min="2" max="2" width="9.42578125" style="1" bestFit="1" customWidth="1"/>
    <col min="3" max="3" width="1" style="1" hidden="1" customWidth="1"/>
    <col min="4" max="4" width="8.85546875" style="1" bestFit="1" customWidth="1"/>
    <col min="5" max="5" width="5.28515625" style="1" bestFit="1" customWidth="1"/>
    <col min="6" max="6" width="7" style="1" bestFit="1" customWidth="1"/>
    <col min="7" max="7" width="1.28515625" style="1" customWidth="1"/>
    <col min="8" max="8" width="8.85546875" style="1" bestFit="1" customWidth="1"/>
    <col min="9" max="9" width="6" style="1" bestFit="1" customWidth="1"/>
    <col min="10" max="10" width="7" style="1" bestFit="1" customWidth="1"/>
    <col min="11" max="11" width="1.28515625" style="1" customWidth="1"/>
    <col min="12" max="12" width="8.85546875" style="1" bestFit="1" customWidth="1"/>
    <col min="13" max="13" width="6" style="1" bestFit="1" customWidth="1"/>
    <col min="14" max="14" width="7" style="1" bestFit="1" customWidth="1"/>
    <col min="15" max="15" width="1.28515625" style="1" customWidth="1"/>
    <col min="16" max="16" width="8.85546875" style="1" bestFit="1" customWidth="1"/>
    <col min="17" max="17" width="6" style="1" bestFit="1" customWidth="1"/>
    <col min="18" max="18" width="7" style="1" bestFit="1" customWidth="1"/>
    <col min="19" max="19" width="1.7109375" style="1" hidden="1" customWidth="1"/>
    <col min="20" max="20" width="1.7109375" style="1" customWidth="1"/>
    <col min="21" max="21" width="5.7109375" style="1" bestFit="1" customWidth="1"/>
    <col min="22" max="22" width="4.28515625" style="1" bestFit="1" customWidth="1"/>
    <col min="23" max="23" width="7" style="1" bestFit="1" customWidth="1"/>
    <col min="24" max="24" width="5.140625" style="1" customWidth="1"/>
    <col min="25" max="25" width="9.140625" style="1"/>
    <col min="28" max="28" width="12.28515625" customWidth="1"/>
    <col min="29" max="16384" width="9.140625" style="1"/>
  </cols>
  <sheetData>
    <row r="1" spans="1:29" x14ac:dyDescent="0.25">
      <c r="A1" s="2" t="s">
        <v>70</v>
      </c>
    </row>
    <row r="2" spans="1:29" s="2" customFormat="1" x14ac:dyDescent="0.25">
      <c r="D2" s="74" t="s">
        <v>53</v>
      </c>
      <c r="E2" s="75"/>
      <c r="F2" s="76"/>
      <c r="G2" s="27"/>
      <c r="H2" s="74" t="s">
        <v>54</v>
      </c>
      <c r="I2" s="75"/>
      <c r="J2" s="76"/>
      <c r="K2" s="27"/>
      <c r="L2" s="74" t="s">
        <v>55</v>
      </c>
      <c r="M2" s="75"/>
      <c r="N2" s="76"/>
      <c r="O2" s="27"/>
      <c r="P2" s="74" t="s">
        <v>56</v>
      </c>
      <c r="Q2" s="75"/>
      <c r="R2" s="76"/>
      <c r="S2" s="37"/>
      <c r="T2" s="37"/>
      <c r="U2" s="74" t="s">
        <v>57</v>
      </c>
      <c r="V2" s="75"/>
      <c r="W2" s="76"/>
      <c r="Z2"/>
      <c r="AA2"/>
      <c r="AB2"/>
      <c r="AC2" s="1"/>
    </row>
    <row r="3" spans="1:29" s="2" customFormat="1" ht="28.5" customHeight="1" x14ac:dyDescent="0.25">
      <c r="A3" s="3" t="s">
        <v>61</v>
      </c>
      <c r="B3" s="12" t="s">
        <v>0</v>
      </c>
      <c r="C3" s="12" t="s">
        <v>1</v>
      </c>
      <c r="D3" s="38" t="s">
        <v>58</v>
      </c>
      <c r="E3" s="38" t="s">
        <v>59</v>
      </c>
      <c r="F3" s="39" t="s">
        <v>60</v>
      </c>
      <c r="G3" s="28"/>
      <c r="H3" s="42" t="s">
        <v>58</v>
      </c>
      <c r="I3" s="38" t="s">
        <v>59</v>
      </c>
      <c r="J3" s="39" t="s">
        <v>60</v>
      </c>
      <c r="K3" s="28"/>
      <c r="L3" s="42" t="s">
        <v>58</v>
      </c>
      <c r="M3" s="38" t="s">
        <v>59</v>
      </c>
      <c r="N3" s="39" t="s">
        <v>60</v>
      </c>
      <c r="O3" s="28"/>
      <c r="P3" s="42" t="s">
        <v>58</v>
      </c>
      <c r="Q3" s="38" t="s">
        <v>59</v>
      </c>
      <c r="R3" s="14" t="s">
        <v>60</v>
      </c>
      <c r="S3" s="49"/>
      <c r="T3" s="53"/>
      <c r="U3" s="42" t="s">
        <v>58</v>
      </c>
      <c r="V3" s="38" t="s">
        <v>59</v>
      </c>
      <c r="W3" s="14" t="s">
        <v>60</v>
      </c>
      <c r="Z3"/>
      <c r="AA3"/>
      <c r="AB3" s="8"/>
    </row>
    <row r="4" spans="1:29" s="2" customFormat="1" ht="12.75" customHeight="1" x14ac:dyDescent="0.25">
      <c r="A4" s="3" t="s">
        <v>2</v>
      </c>
      <c r="B4" s="17" t="s">
        <v>2</v>
      </c>
      <c r="C4" s="54">
        <v>2</v>
      </c>
      <c r="D4" s="19">
        <v>0</v>
      </c>
      <c r="E4" s="19">
        <v>0</v>
      </c>
      <c r="F4" s="40" t="s">
        <v>69</v>
      </c>
      <c r="G4" s="29"/>
      <c r="H4" s="58">
        <v>4.5999999999999996</v>
      </c>
      <c r="I4" s="19">
        <v>0.223</v>
      </c>
      <c r="J4" s="40">
        <v>20.627802690582957</v>
      </c>
      <c r="K4" s="29"/>
      <c r="L4" s="46">
        <v>4.5999999999999996</v>
      </c>
      <c r="M4" s="20">
        <v>0.223</v>
      </c>
      <c r="N4" s="40">
        <v>20.627802690582957</v>
      </c>
      <c r="O4" s="29"/>
      <c r="P4" s="58">
        <v>0</v>
      </c>
      <c r="Q4" s="19">
        <v>0</v>
      </c>
      <c r="R4" s="20" t="s">
        <v>69</v>
      </c>
      <c r="S4" s="50"/>
      <c r="T4" s="45"/>
      <c r="U4" s="46">
        <v>4.5999999999999996</v>
      </c>
      <c r="V4" s="20">
        <v>0.223</v>
      </c>
      <c r="W4" s="20">
        <v>20.627802690582957</v>
      </c>
      <c r="Z4"/>
      <c r="AA4"/>
      <c r="AB4"/>
    </row>
    <row r="5" spans="1:29" ht="12.75" customHeight="1" x14ac:dyDescent="0.25">
      <c r="A5" s="3"/>
      <c r="B5" s="17" t="s">
        <v>3</v>
      </c>
      <c r="C5" s="54">
        <v>147</v>
      </c>
      <c r="D5" s="19">
        <v>193.7</v>
      </c>
      <c r="E5" s="19">
        <v>7.15</v>
      </c>
      <c r="F5" s="40">
        <v>27.090909090909086</v>
      </c>
      <c r="G5" s="29"/>
      <c r="H5" s="58">
        <v>198.78333333333322</v>
      </c>
      <c r="I5" s="19">
        <v>12.499999999999998</v>
      </c>
      <c r="J5" s="40">
        <v>15.90266666666666</v>
      </c>
      <c r="K5" s="29"/>
      <c r="L5" s="46">
        <v>392.48333333333323</v>
      </c>
      <c r="M5" s="20">
        <v>19.649999999999999</v>
      </c>
      <c r="N5" s="40">
        <v>19.973706530958435</v>
      </c>
      <c r="O5" s="29"/>
      <c r="P5" s="58">
        <v>15.033333333333339</v>
      </c>
      <c r="Q5" s="19">
        <v>1.7479999999999996</v>
      </c>
      <c r="R5" s="20">
        <v>8.6003051106025978</v>
      </c>
      <c r="S5" s="50"/>
      <c r="T5" s="45"/>
      <c r="U5" s="46">
        <v>407.51666666666659</v>
      </c>
      <c r="V5" s="20">
        <v>21.398</v>
      </c>
      <c r="W5" s="20">
        <v>19.044614761504189</v>
      </c>
      <c r="AC5" s="2"/>
    </row>
    <row r="6" spans="1:29" ht="12.75" customHeight="1" x14ac:dyDescent="0.25">
      <c r="A6" s="3"/>
      <c r="B6" s="17" t="s">
        <v>4</v>
      </c>
      <c r="C6" s="54">
        <v>111</v>
      </c>
      <c r="D6" s="19">
        <v>416.46666666666658</v>
      </c>
      <c r="E6" s="19">
        <v>14.872999999999999</v>
      </c>
      <c r="F6" s="40">
        <v>28.001524014433308</v>
      </c>
      <c r="G6" s="29"/>
      <c r="H6" s="58">
        <v>188.16666666666666</v>
      </c>
      <c r="I6" s="19">
        <v>11.085999999999999</v>
      </c>
      <c r="J6" s="40">
        <v>16.973359793132481</v>
      </c>
      <c r="K6" s="29"/>
      <c r="L6" s="46">
        <v>604.63333333333321</v>
      </c>
      <c r="M6" s="20">
        <v>25.958999999999996</v>
      </c>
      <c r="N6" s="40">
        <v>23.29185767299716</v>
      </c>
      <c r="O6" s="29"/>
      <c r="P6" s="58">
        <v>15.000000000000004</v>
      </c>
      <c r="Q6" s="19">
        <v>1.5479999999999998</v>
      </c>
      <c r="R6" s="20">
        <v>9.689922480620158</v>
      </c>
      <c r="S6" s="50"/>
      <c r="T6" s="45"/>
      <c r="U6" s="46">
        <v>619.63333333333321</v>
      </c>
      <c r="V6" s="20">
        <v>27.506999999999994</v>
      </c>
      <c r="W6" s="20">
        <v>22.526387222646356</v>
      </c>
    </row>
    <row r="7" spans="1:29" ht="12.75" customHeight="1" x14ac:dyDescent="0.25">
      <c r="A7" s="3"/>
      <c r="B7" s="17" t="s">
        <v>5</v>
      </c>
      <c r="C7" s="54">
        <v>176</v>
      </c>
      <c r="D7" s="19">
        <v>737.59999999999991</v>
      </c>
      <c r="E7" s="19">
        <v>31.605999999999963</v>
      </c>
      <c r="F7" s="40">
        <v>23.337341011200429</v>
      </c>
      <c r="G7" s="29"/>
      <c r="H7" s="58">
        <v>180.85000000000002</v>
      </c>
      <c r="I7" s="19">
        <v>10.215000000000002</v>
      </c>
      <c r="J7" s="40">
        <v>17.70435633871757</v>
      </c>
      <c r="K7" s="29"/>
      <c r="L7" s="46">
        <v>918.44999999999993</v>
      </c>
      <c r="M7" s="20">
        <v>41.820999999999962</v>
      </c>
      <c r="N7" s="40">
        <v>21.961454771526284</v>
      </c>
      <c r="O7" s="29"/>
      <c r="P7" s="58">
        <v>19.416666666666668</v>
      </c>
      <c r="Q7" s="19">
        <v>1.8829999999999998</v>
      </c>
      <c r="R7" s="20">
        <v>10.311559568065146</v>
      </c>
      <c r="S7" s="50"/>
      <c r="T7" s="45"/>
      <c r="U7" s="46">
        <v>937.86666666666656</v>
      </c>
      <c r="V7" s="20">
        <v>43.703999999999965</v>
      </c>
      <c r="W7" s="20">
        <v>21.459515528708295</v>
      </c>
    </row>
    <row r="8" spans="1:29" ht="12.75" customHeight="1" x14ac:dyDescent="0.25">
      <c r="A8" s="3"/>
      <c r="B8" s="17" t="s">
        <v>6</v>
      </c>
      <c r="C8" s="54">
        <v>27</v>
      </c>
      <c r="D8" s="19">
        <v>62.933333333333337</v>
      </c>
      <c r="E8" s="19">
        <v>2.11</v>
      </c>
      <c r="F8" s="40">
        <v>29.826224328594002</v>
      </c>
      <c r="G8" s="29"/>
      <c r="H8" s="58">
        <v>107.73333333333333</v>
      </c>
      <c r="I8" s="19">
        <v>5.846000000000001</v>
      </c>
      <c r="J8" s="40">
        <v>18.428555137415895</v>
      </c>
      <c r="K8" s="29"/>
      <c r="L8" s="46">
        <v>170.66666666666669</v>
      </c>
      <c r="M8" s="20">
        <v>7.9560000000000013</v>
      </c>
      <c r="N8" s="40">
        <v>21.451315568962627</v>
      </c>
      <c r="O8" s="29"/>
      <c r="P8" s="58">
        <v>0</v>
      </c>
      <c r="Q8" s="19">
        <v>0</v>
      </c>
      <c r="R8" s="20" t="s">
        <v>69</v>
      </c>
      <c r="S8" s="50"/>
      <c r="T8" s="45"/>
      <c r="U8" s="46">
        <v>170.66666666666669</v>
      </c>
      <c r="V8" s="20">
        <v>7.9560000000000013</v>
      </c>
      <c r="W8" s="20">
        <v>21.451315568962627</v>
      </c>
    </row>
    <row r="9" spans="1:29" ht="12.75" customHeight="1" x14ac:dyDescent="0.25">
      <c r="A9" s="3"/>
      <c r="B9" s="17" t="s">
        <v>7</v>
      </c>
      <c r="C9" s="54">
        <v>68</v>
      </c>
      <c r="D9" s="19">
        <v>185.06666666666672</v>
      </c>
      <c r="E9" s="19">
        <v>9.3419999999999987</v>
      </c>
      <c r="F9" s="40">
        <v>19.810176264896889</v>
      </c>
      <c r="G9" s="29"/>
      <c r="H9" s="58">
        <v>85.75</v>
      </c>
      <c r="I9" s="19">
        <v>9.3059999999999992</v>
      </c>
      <c r="J9" s="40">
        <v>9.2144852783150668</v>
      </c>
      <c r="K9" s="29"/>
      <c r="L9" s="46">
        <v>270.81666666666672</v>
      </c>
      <c r="M9" s="20">
        <v>18.647999999999996</v>
      </c>
      <c r="N9" s="40">
        <v>14.522558272558278</v>
      </c>
      <c r="O9" s="29"/>
      <c r="P9" s="58">
        <v>5</v>
      </c>
      <c r="Q9" s="19">
        <v>0.66600000000000004</v>
      </c>
      <c r="R9" s="20">
        <v>7.5075075075075075</v>
      </c>
      <c r="S9" s="50"/>
      <c r="T9" s="45"/>
      <c r="U9" s="46">
        <v>275.81666666666672</v>
      </c>
      <c r="V9" s="20">
        <v>19.313999999999997</v>
      </c>
      <c r="W9" s="20">
        <v>14.280659970315147</v>
      </c>
    </row>
    <row r="10" spans="1:29" ht="12.75" customHeight="1" x14ac:dyDescent="0.25">
      <c r="A10" s="3"/>
      <c r="B10" s="17" t="s">
        <v>62</v>
      </c>
      <c r="C10" s="54">
        <v>219</v>
      </c>
      <c r="D10" s="19">
        <v>194.7</v>
      </c>
      <c r="E10" s="19">
        <v>8.6519999999999992</v>
      </c>
      <c r="F10" s="40">
        <v>22.503467406380029</v>
      </c>
      <c r="G10" s="29"/>
      <c r="H10" s="58">
        <v>116.73333333333333</v>
      </c>
      <c r="I10" s="19">
        <v>15.062000000000003</v>
      </c>
      <c r="J10" s="40">
        <v>7.7501881113619246</v>
      </c>
      <c r="K10" s="29"/>
      <c r="L10" s="46">
        <v>311.43333333333334</v>
      </c>
      <c r="M10" s="20">
        <v>23.714000000000002</v>
      </c>
      <c r="N10" s="40">
        <v>13.132889151274913</v>
      </c>
      <c r="O10" s="29"/>
      <c r="P10" s="58">
        <v>17.916666666666671</v>
      </c>
      <c r="Q10" s="19">
        <v>5.4049999999999994</v>
      </c>
      <c r="R10" s="20">
        <v>3.3148319457292641</v>
      </c>
      <c r="S10" s="50"/>
      <c r="T10" s="45"/>
      <c r="U10" s="46">
        <v>329.35</v>
      </c>
      <c r="V10" s="20">
        <v>29.119</v>
      </c>
      <c r="W10" s="20">
        <v>11.310484563343522</v>
      </c>
    </row>
    <row r="11" spans="1:29" ht="12.75" customHeight="1" x14ac:dyDescent="0.25">
      <c r="A11" s="3"/>
      <c r="B11" s="17" t="s">
        <v>8</v>
      </c>
      <c r="C11" s="54">
        <v>54</v>
      </c>
      <c r="D11" s="19">
        <v>320.26666666666665</v>
      </c>
      <c r="E11" s="19">
        <v>7.048</v>
      </c>
      <c r="F11" s="40">
        <v>45.440786984487325</v>
      </c>
      <c r="G11" s="29"/>
      <c r="H11" s="58">
        <v>227.99999999999997</v>
      </c>
      <c r="I11" s="19">
        <v>6.6419999999999995</v>
      </c>
      <c r="J11" s="40">
        <v>34.327009936766032</v>
      </c>
      <c r="K11" s="29"/>
      <c r="L11" s="46">
        <v>548.26666666666665</v>
      </c>
      <c r="M11" s="20">
        <v>13.69</v>
      </c>
      <c r="N11" s="40">
        <v>40.048697345994647</v>
      </c>
      <c r="O11" s="29"/>
      <c r="P11" s="58">
        <v>12.333333333333336</v>
      </c>
      <c r="Q11" s="19">
        <v>1.633</v>
      </c>
      <c r="R11" s="20">
        <v>7.5525617472953677</v>
      </c>
      <c r="S11" s="50"/>
      <c r="T11" s="45"/>
      <c r="U11" s="46">
        <v>560.6</v>
      </c>
      <c r="V11" s="20">
        <v>15.323</v>
      </c>
      <c r="W11" s="20">
        <v>36.585525027736082</v>
      </c>
    </row>
    <row r="12" spans="1:29" ht="12.75" customHeight="1" x14ac:dyDescent="0.25">
      <c r="A12" s="3"/>
      <c r="B12" s="60" t="s">
        <v>63</v>
      </c>
      <c r="C12" s="69">
        <v>93</v>
      </c>
      <c r="D12" s="70">
        <v>86.73333333333332</v>
      </c>
      <c r="E12" s="70">
        <v>5.4320000000000004</v>
      </c>
      <c r="F12" s="62">
        <v>15.967108492881685</v>
      </c>
      <c r="G12" s="29"/>
      <c r="H12" s="71">
        <v>208.86666666666656</v>
      </c>
      <c r="I12" s="70">
        <v>10.280000000000003</v>
      </c>
      <c r="J12" s="62">
        <v>20.317769130998688</v>
      </c>
      <c r="K12" s="29"/>
      <c r="L12" s="64">
        <v>295.59999999999991</v>
      </c>
      <c r="M12" s="65">
        <v>15.712000000000003</v>
      </c>
      <c r="N12" s="62">
        <v>18.813645621181251</v>
      </c>
      <c r="O12" s="29"/>
      <c r="P12" s="71">
        <v>24.883333333333329</v>
      </c>
      <c r="Q12" s="70">
        <v>3.4029999999999996</v>
      </c>
      <c r="R12" s="65">
        <v>7.3121755313938674</v>
      </c>
      <c r="S12" s="50"/>
      <c r="T12" s="45"/>
      <c r="U12" s="64">
        <v>320.48333333333323</v>
      </c>
      <c r="V12" s="65">
        <v>19.115000000000002</v>
      </c>
      <c r="W12" s="65">
        <v>16.766065044903648</v>
      </c>
    </row>
    <row r="13" spans="1:29" ht="12.75" customHeight="1" x14ac:dyDescent="0.25">
      <c r="A13" s="3"/>
      <c r="B13" s="66" t="s">
        <v>51</v>
      </c>
      <c r="C13" s="66">
        <v>804</v>
      </c>
      <c r="D13" s="66">
        <v>2197.4666666666662</v>
      </c>
      <c r="E13" s="66">
        <v>86.212999999999965</v>
      </c>
      <c r="F13" s="67">
        <v>25.488808725675561</v>
      </c>
      <c r="G13" s="30"/>
      <c r="H13" s="66">
        <v>1319.4833333333331</v>
      </c>
      <c r="I13" s="66">
        <v>81.16</v>
      </c>
      <c r="J13" s="67">
        <v>16.257803515689172</v>
      </c>
      <c r="K13" s="30"/>
      <c r="L13" s="66">
        <v>3516.9499999999994</v>
      </c>
      <c r="M13" s="67">
        <v>167.37299999999996</v>
      </c>
      <c r="N13" s="67">
        <v>21.01264839609734</v>
      </c>
      <c r="O13" s="30"/>
      <c r="P13" s="66">
        <v>109.58333333333334</v>
      </c>
      <c r="Q13" s="66">
        <v>16.285999999999998</v>
      </c>
      <c r="R13" s="67">
        <v>6.7286831225183201</v>
      </c>
      <c r="S13" s="51"/>
      <c r="T13" s="53"/>
      <c r="U13" s="67">
        <v>3626.5333333333328</v>
      </c>
      <c r="V13" s="67">
        <v>183.65899999999996</v>
      </c>
      <c r="W13" s="67">
        <v>19.746014806425677</v>
      </c>
    </row>
    <row r="14" spans="1:29" ht="5.0999999999999996" customHeight="1" x14ac:dyDescent="0.25">
      <c r="A14" s="3"/>
      <c r="B14" s="3"/>
      <c r="C14" s="4"/>
      <c r="D14" s="4"/>
      <c r="E14" s="4"/>
      <c r="F14" s="5"/>
      <c r="G14" s="29"/>
      <c r="H14" s="4"/>
      <c r="I14" s="4"/>
      <c r="J14" s="5"/>
      <c r="K14" s="29"/>
      <c r="L14" s="5"/>
      <c r="M14" s="5"/>
      <c r="N14" s="5"/>
      <c r="O14" s="29"/>
      <c r="P14" s="4"/>
      <c r="Q14" s="4"/>
      <c r="R14" s="5"/>
      <c r="S14" s="4"/>
      <c r="T14" s="45"/>
      <c r="U14" s="5"/>
      <c r="V14" s="5"/>
      <c r="W14" s="5"/>
    </row>
    <row r="15" spans="1:29" ht="12.75" customHeight="1" x14ac:dyDescent="0.25">
      <c r="A15" s="3" t="s">
        <v>9</v>
      </c>
      <c r="B15" s="12" t="s">
        <v>10</v>
      </c>
      <c r="C15" s="55">
        <v>58</v>
      </c>
      <c r="D15" s="23">
        <v>122.73333333333333</v>
      </c>
      <c r="E15" s="23">
        <v>3.496</v>
      </c>
      <c r="F15" s="41">
        <v>35.106788710907708</v>
      </c>
      <c r="G15" s="29"/>
      <c r="H15" s="59">
        <v>312.40000000000003</v>
      </c>
      <c r="I15" s="23">
        <v>13.972</v>
      </c>
      <c r="J15" s="41">
        <v>22.359003721729177</v>
      </c>
      <c r="K15" s="29"/>
      <c r="L15" s="47">
        <v>435.13333333333338</v>
      </c>
      <c r="M15" s="24">
        <v>17.468</v>
      </c>
      <c r="N15" s="41">
        <v>24.91031218990917</v>
      </c>
      <c r="O15" s="29"/>
      <c r="P15" s="59">
        <v>28.133333333333333</v>
      </c>
      <c r="Q15" s="23">
        <v>1.7330000000000001</v>
      </c>
      <c r="R15" s="24">
        <v>16.233891132910173</v>
      </c>
      <c r="S15" s="52"/>
      <c r="T15" s="45"/>
      <c r="U15" s="47">
        <v>463.26666666666671</v>
      </c>
      <c r="V15" s="24">
        <v>19.201000000000001</v>
      </c>
      <c r="W15" s="24">
        <v>24.127215596409911</v>
      </c>
    </row>
    <row r="16" spans="1:29" ht="12.75" customHeight="1" x14ac:dyDescent="0.25">
      <c r="A16" s="3"/>
      <c r="B16" s="17" t="s">
        <v>9</v>
      </c>
      <c r="C16" s="54">
        <v>24</v>
      </c>
      <c r="D16" s="19">
        <v>9.0666666666666664</v>
      </c>
      <c r="E16" s="19">
        <v>0.53400000000000003</v>
      </c>
      <c r="F16" s="40">
        <v>16.978776529338326</v>
      </c>
      <c r="G16" s="29"/>
      <c r="H16" s="58">
        <v>103.8</v>
      </c>
      <c r="I16" s="19">
        <v>4.5330000000000004</v>
      </c>
      <c r="J16" s="40">
        <v>22.8987425545996</v>
      </c>
      <c r="K16" s="29"/>
      <c r="L16" s="46">
        <v>112.86666666666666</v>
      </c>
      <c r="M16" s="20">
        <v>5.0670000000000002</v>
      </c>
      <c r="N16" s="40">
        <v>22.274850338793499</v>
      </c>
      <c r="O16" s="29"/>
      <c r="P16" s="58">
        <v>26.583333333333332</v>
      </c>
      <c r="Q16" s="19">
        <v>2.0649999999999999</v>
      </c>
      <c r="R16" s="20">
        <v>12.873284907183212</v>
      </c>
      <c r="S16" s="50"/>
      <c r="T16" s="45"/>
      <c r="U16" s="46">
        <v>139.44999999999999</v>
      </c>
      <c r="V16" s="20">
        <v>7.1319999999999997</v>
      </c>
      <c r="W16" s="20">
        <v>19.552720134604598</v>
      </c>
    </row>
    <row r="17" spans="1:23" ht="12.75" customHeight="1" x14ac:dyDescent="0.25">
      <c r="A17" s="3"/>
      <c r="B17" s="17" t="s">
        <v>11</v>
      </c>
      <c r="C17" s="54">
        <v>42</v>
      </c>
      <c r="D17" s="19">
        <v>89.866666666666674</v>
      </c>
      <c r="E17" s="19">
        <v>3.2410000000000001</v>
      </c>
      <c r="F17" s="40">
        <v>27.728067468888206</v>
      </c>
      <c r="G17" s="29"/>
      <c r="H17" s="58">
        <v>181</v>
      </c>
      <c r="I17" s="19">
        <v>7.7500000000000018</v>
      </c>
      <c r="J17" s="40">
        <v>23.354838709677413</v>
      </c>
      <c r="K17" s="29"/>
      <c r="L17" s="46">
        <v>270.86666666666667</v>
      </c>
      <c r="M17" s="20">
        <v>10.991000000000001</v>
      </c>
      <c r="N17" s="40">
        <v>24.644406029175382</v>
      </c>
      <c r="O17" s="29"/>
      <c r="P17" s="58">
        <v>24.016666666666669</v>
      </c>
      <c r="Q17" s="19">
        <v>2.5119999999999996</v>
      </c>
      <c r="R17" s="20">
        <v>9.5607749469214465</v>
      </c>
      <c r="S17" s="50"/>
      <c r="T17" s="45"/>
      <c r="U17" s="46">
        <v>294.88333333333333</v>
      </c>
      <c r="V17" s="20">
        <v>13.503</v>
      </c>
      <c r="W17" s="20">
        <v>21.838356908341357</v>
      </c>
    </row>
    <row r="18" spans="1:23" ht="12.75" customHeight="1" x14ac:dyDescent="0.25">
      <c r="A18" s="3"/>
      <c r="B18" s="17" t="s">
        <v>12</v>
      </c>
      <c r="C18" s="54">
        <v>48</v>
      </c>
      <c r="D18" s="19">
        <v>154.86666666666667</v>
      </c>
      <c r="E18" s="19">
        <v>5.1979999999999995</v>
      </c>
      <c r="F18" s="40">
        <v>29.79351032448378</v>
      </c>
      <c r="G18" s="29"/>
      <c r="H18" s="58">
        <v>206.13333333333338</v>
      </c>
      <c r="I18" s="19">
        <v>8.4940000000000015</v>
      </c>
      <c r="J18" s="40">
        <v>24.268110823326271</v>
      </c>
      <c r="K18" s="29"/>
      <c r="L18" s="46">
        <v>361.00000000000006</v>
      </c>
      <c r="M18" s="20">
        <v>13.692</v>
      </c>
      <c r="N18" s="40">
        <v>26.365761028337719</v>
      </c>
      <c r="O18" s="29"/>
      <c r="P18" s="58">
        <v>9.9166666666666661</v>
      </c>
      <c r="Q18" s="19">
        <v>0.83299999999999996</v>
      </c>
      <c r="R18" s="20">
        <v>11.904761904761905</v>
      </c>
      <c r="S18" s="50"/>
      <c r="T18" s="45"/>
      <c r="U18" s="46">
        <v>370.91666666666674</v>
      </c>
      <c r="V18" s="20">
        <v>14.525</v>
      </c>
      <c r="W18" s="20">
        <v>25.536431440045902</v>
      </c>
    </row>
    <row r="19" spans="1:23" ht="12.75" customHeight="1" x14ac:dyDescent="0.25">
      <c r="A19" s="3"/>
      <c r="B19" s="17" t="s">
        <v>13</v>
      </c>
      <c r="C19" s="54">
        <v>29</v>
      </c>
      <c r="D19" s="19">
        <v>37.13333333333334</v>
      </c>
      <c r="E19" s="19">
        <v>1.0660000000000001</v>
      </c>
      <c r="F19" s="40">
        <v>34.834271419637275</v>
      </c>
      <c r="G19" s="29"/>
      <c r="H19" s="58">
        <v>182.93333333333331</v>
      </c>
      <c r="I19" s="19">
        <v>7.6000000000000014</v>
      </c>
      <c r="J19" s="40">
        <v>24.070175438596483</v>
      </c>
      <c r="K19" s="29"/>
      <c r="L19" s="46">
        <v>220.06666666666666</v>
      </c>
      <c r="M19" s="20">
        <v>8.6660000000000021</v>
      </c>
      <c r="N19" s="40">
        <v>25.394261097007455</v>
      </c>
      <c r="O19" s="29"/>
      <c r="P19" s="58">
        <v>3.666666666666667</v>
      </c>
      <c r="Q19" s="19">
        <v>0.70100000000000007</v>
      </c>
      <c r="R19" s="20">
        <v>5.2306229196386118</v>
      </c>
      <c r="S19" s="50"/>
      <c r="T19" s="45"/>
      <c r="U19" s="46">
        <v>223.73333333333332</v>
      </c>
      <c r="V19" s="20">
        <v>9.3670000000000027</v>
      </c>
      <c r="W19" s="20">
        <v>23.885270986797615</v>
      </c>
    </row>
    <row r="20" spans="1:23" ht="12.75" customHeight="1" x14ac:dyDescent="0.25">
      <c r="A20" s="3"/>
      <c r="B20" s="17" t="s">
        <v>14</v>
      </c>
      <c r="C20" s="54">
        <v>52</v>
      </c>
      <c r="D20" s="19">
        <v>0</v>
      </c>
      <c r="E20" s="19">
        <v>0</v>
      </c>
      <c r="F20" s="40" t="s">
        <v>69</v>
      </c>
      <c r="G20" s="29"/>
      <c r="H20" s="58">
        <v>463.66666666666674</v>
      </c>
      <c r="I20" s="19">
        <v>16.401</v>
      </c>
      <c r="J20" s="40">
        <v>28.270633904436725</v>
      </c>
      <c r="K20" s="29"/>
      <c r="L20" s="46">
        <v>463.66666666666674</v>
      </c>
      <c r="M20" s="20">
        <v>16.401</v>
      </c>
      <c r="N20" s="40">
        <v>28.270633904436725</v>
      </c>
      <c r="O20" s="29"/>
      <c r="P20" s="58">
        <v>18.333333333333336</v>
      </c>
      <c r="Q20" s="19">
        <v>1.8009999999999997</v>
      </c>
      <c r="R20" s="20">
        <v>10.17952989080141</v>
      </c>
      <c r="S20" s="50"/>
      <c r="T20" s="45"/>
      <c r="U20" s="46">
        <v>482.00000000000006</v>
      </c>
      <c r="V20" s="20">
        <v>18.201999999999998</v>
      </c>
      <c r="W20" s="20">
        <v>26.480606526755306</v>
      </c>
    </row>
    <row r="21" spans="1:23" ht="12.75" customHeight="1" x14ac:dyDescent="0.25">
      <c r="A21" s="3"/>
      <c r="B21" s="60" t="s">
        <v>15</v>
      </c>
      <c r="C21" s="69">
        <v>18</v>
      </c>
      <c r="D21" s="70">
        <v>0</v>
      </c>
      <c r="E21" s="70">
        <v>0</v>
      </c>
      <c r="F21" s="62" t="s">
        <v>69</v>
      </c>
      <c r="G21" s="29"/>
      <c r="H21" s="71">
        <v>198.26666666666668</v>
      </c>
      <c r="I21" s="70">
        <v>6.5080000000000009</v>
      </c>
      <c r="J21" s="62">
        <v>30.465068633476744</v>
      </c>
      <c r="K21" s="29"/>
      <c r="L21" s="64">
        <v>198.26666666666668</v>
      </c>
      <c r="M21" s="65">
        <v>6.5080000000000009</v>
      </c>
      <c r="N21" s="62">
        <v>30.465068633476744</v>
      </c>
      <c r="O21" s="29"/>
      <c r="P21" s="71">
        <v>1.6666666666666667</v>
      </c>
      <c r="Q21" s="70">
        <v>0.46700000000000003</v>
      </c>
      <c r="R21" s="65">
        <v>3.5688793718772307</v>
      </c>
      <c r="S21" s="50"/>
      <c r="T21" s="45"/>
      <c r="U21" s="64">
        <v>199.93333333333334</v>
      </c>
      <c r="V21" s="65">
        <v>6.9750000000000005</v>
      </c>
      <c r="W21" s="65">
        <v>28.664277180406209</v>
      </c>
    </row>
    <row r="22" spans="1:23" ht="12.75" customHeight="1" x14ac:dyDescent="0.25">
      <c r="A22" s="3"/>
      <c r="B22" s="66" t="s">
        <v>51</v>
      </c>
      <c r="C22" s="66">
        <v>1150</v>
      </c>
      <c r="D22" s="66">
        <v>413.66666666666669</v>
      </c>
      <c r="E22" s="66">
        <v>13.535000000000002</v>
      </c>
      <c r="F22" s="67">
        <v>30.562738578992732</v>
      </c>
      <c r="G22" s="30"/>
      <c r="H22" s="66">
        <v>1648.2</v>
      </c>
      <c r="I22" s="66">
        <v>65.257999999999996</v>
      </c>
      <c r="J22" s="67">
        <v>25.256673511293638</v>
      </c>
      <c r="K22" s="30"/>
      <c r="L22" s="66">
        <v>2061.8666666666668</v>
      </c>
      <c r="M22" s="67">
        <v>78.792999999999992</v>
      </c>
      <c r="N22" s="67">
        <v>26.168145224406572</v>
      </c>
      <c r="O22" s="30"/>
      <c r="P22" s="66">
        <v>112.31666666666668</v>
      </c>
      <c r="Q22" s="66">
        <v>10.112</v>
      </c>
      <c r="R22" s="67">
        <v>11.107265295358651</v>
      </c>
      <c r="S22" s="51"/>
      <c r="T22" s="53"/>
      <c r="U22" s="67">
        <v>2174.1833333333334</v>
      </c>
      <c r="V22" s="67">
        <v>88.904999999999987</v>
      </c>
      <c r="W22" s="67">
        <v>24.455130007686112</v>
      </c>
    </row>
    <row r="23" spans="1:23" ht="5.0999999999999996" customHeight="1" x14ac:dyDescent="0.25">
      <c r="A23" s="4"/>
      <c r="B23" s="4"/>
      <c r="C23" s="4"/>
      <c r="D23" s="4"/>
      <c r="E23" s="4"/>
      <c r="F23" s="4" t="s">
        <v>69</v>
      </c>
      <c r="G23" s="45"/>
      <c r="H23" s="4"/>
      <c r="I23" s="4"/>
      <c r="J23" s="4" t="s">
        <v>69</v>
      </c>
      <c r="K23" s="45"/>
      <c r="L23" s="4"/>
      <c r="M23" s="4"/>
      <c r="N23" s="4"/>
      <c r="O23" s="45"/>
      <c r="P23" s="4"/>
      <c r="Q23" s="4"/>
      <c r="R23" s="4" t="s">
        <v>69</v>
      </c>
      <c r="S23" s="4"/>
      <c r="T23" s="45"/>
      <c r="U23" s="4"/>
      <c r="V23" s="4"/>
      <c r="W23" s="4"/>
    </row>
    <row r="24" spans="1:23" ht="12.75" customHeight="1" x14ac:dyDescent="0.25">
      <c r="A24" s="3" t="s">
        <v>16</v>
      </c>
      <c r="B24" s="12" t="s">
        <v>17</v>
      </c>
      <c r="C24" s="55">
        <v>57</v>
      </c>
      <c r="D24" s="23">
        <v>0</v>
      </c>
      <c r="E24" s="23">
        <v>0</v>
      </c>
      <c r="F24" s="41" t="s">
        <v>69</v>
      </c>
      <c r="G24" s="29"/>
      <c r="H24" s="59">
        <v>70.63333333333334</v>
      </c>
      <c r="I24" s="23">
        <v>4.2549999999999999</v>
      </c>
      <c r="J24" s="41">
        <v>16.600078339208775</v>
      </c>
      <c r="K24" s="29"/>
      <c r="L24" s="47">
        <v>70.63333333333334</v>
      </c>
      <c r="M24" s="24">
        <v>4.2549999999999999</v>
      </c>
      <c r="N24" s="41">
        <v>16.600078339208775</v>
      </c>
      <c r="O24" s="29"/>
      <c r="P24" s="59">
        <v>106.55</v>
      </c>
      <c r="Q24" s="23">
        <v>10.333</v>
      </c>
      <c r="R24" s="24">
        <v>10.311622955579212</v>
      </c>
      <c r="S24" s="52"/>
      <c r="T24" s="45"/>
      <c r="U24" s="47">
        <v>177.18333333333334</v>
      </c>
      <c r="V24" s="24">
        <v>14.588000000000001</v>
      </c>
      <c r="W24" s="24">
        <v>12.145827620875606</v>
      </c>
    </row>
    <row r="25" spans="1:23" ht="12.75" customHeight="1" x14ac:dyDescent="0.25">
      <c r="A25" s="3"/>
      <c r="B25" s="17" t="s">
        <v>18</v>
      </c>
      <c r="C25" s="54">
        <v>82</v>
      </c>
      <c r="D25" s="19">
        <v>0</v>
      </c>
      <c r="E25" s="19">
        <v>0</v>
      </c>
      <c r="F25" s="40" t="s">
        <v>69</v>
      </c>
      <c r="G25" s="29"/>
      <c r="H25" s="58">
        <v>179.38333333333333</v>
      </c>
      <c r="I25" s="19">
        <v>11.648999999999999</v>
      </c>
      <c r="J25" s="40">
        <v>15.399032821129138</v>
      </c>
      <c r="K25" s="29"/>
      <c r="L25" s="46">
        <v>179.38333333333333</v>
      </c>
      <c r="M25" s="20">
        <v>11.648999999999999</v>
      </c>
      <c r="N25" s="40">
        <v>15.399032821129138</v>
      </c>
      <c r="O25" s="29"/>
      <c r="P25" s="58">
        <v>62.06666666666667</v>
      </c>
      <c r="Q25" s="19">
        <v>7.02</v>
      </c>
      <c r="R25" s="20">
        <v>8.8414055080721763</v>
      </c>
      <c r="S25" s="50"/>
      <c r="T25" s="45"/>
      <c r="U25" s="46">
        <v>241.45</v>
      </c>
      <c r="V25" s="20">
        <v>18.668999999999997</v>
      </c>
      <c r="W25" s="20">
        <v>12.933204777974183</v>
      </c>
    </row>
    <row r="26" spans="1:23" ht="12.75" customHeight="1" x14ac:dyDescent="0.25">
      <c r="A26" s="3"/>
      <c r="B26" s="60" t="s">
        <v>19</v>
      </c>
      <c r="C26" s="69">
        <v>172</v>
      </c>
      <c r="D26" s="70">
        <v>19.7</v>
      </c>
      <c r="E26" s="70">
        <v>0.1</v>
      </c>
      <c r="F26" s="62">
        <v>196.99999999999997</v>
      </c>
      <c r="G26" s="29"/>
      <c r="H26" s="71">
        <v>332.05</v>
      </c>
      <c r="I26" s="70">
        <v>11.478000000000002</v>
      </c>
      <c r="J26" s="62">
        <v>28.929255967938662</v>
      </c>
      <c r="K26" s="29"/>
      <c r="L26" s="64">
        <v>351.75</v>
      </c>
      <c r="M26" s="65">
        <v>11.578000000000001</v>
      </c>
      <c r="N26" s="62">
        <v>30.380894800483674</v>
      </c>
      <c r="O26" s="29"/>
      <c r="P26" s="71">
        <v>296.73333333333312</v>
      </c>
      <c r="Q26" s="70">
        <v>20.177999999999983</v>
      </c>
      <c r="R26" s="65">
        <v>14.705785178577329</v>
      </c>
      <c r="S26" s="50"/>
      <c r="T26" s="45"/>
      <c r="U26" s="64">
        <v>648.48333333333312</v>
      </c>
      <c r="V26" s="65">
        <v>31.755999999999986</v>
      </c>
      <c r="W26" s="65">
        <v>20.420812864760467</v>
      </c>
    </row>
    <row r="27" spans="1:23" ht="12.75" customHeight="1" x14ac:dyDescent="0.25">
      <c r="A27" s="3"/>
      <c r="B27" s="66" t="s">
        <v>51</v>
      </c>
      <c r="C27" s="66">
        <v>1307</v>
      </c>
      <c r="D27" s="66">
        <v>19.7</v>
      </c>
      <c r="E27" s="66">
        <v>0.1</v>
      </c>
      <c r="F27" s="68">
        <v>196.99999999999997</v>
      </c>
      <c r="G27" s="29"/>
      <c r="H27" s="66">
        <v>582.06666666666661</v>
      </c>
      <c r="I27" s="66">
        <v>27.382000000000001</v>
      </c>
      <c r="J27" s="67">
        <v>21.257273634747886</v>
      </c>
      <c r="K27" s="30"/>
      <c r="L27" s="67">
        <v>601.76666666666665</v>
      </c>
      <c r="M27" s="67">
        <v>27.482000000000003</v>
      </c>
      <c r="N27" s="67">
        <v>21.896756664968581</v>
      </c>
      <c r="O27" s="30"/>
      <c r="P27" s="66">
        <v>465.3499999999998</v>
      </c>
      <c r="Q27" s="66">
        <v>37.530999999999985</v>
      </c>
      <c r="R27" s="67">
        <v>12.399083424369188</v>
      </c>
      <c r="S27" s="51"/>
      <c r="T27" s="53"/>
      <c r="U27" s="67">
        <v>1067.1166666666663</v>
      </c>
      <c r="V27" s="67">
        <v>65.012999999999991</v>
      </c>
      <c r="W27" s="67">
        <v>16.413896707837917</v>
      </c>
    </row>
    <row r="28" spans="1:23" ht="5.0999999999999996" customHeight="1" x14ac:dyDescent="0.25">
      <c r="A28" s="4"/>
      <c r="B28" s="4"/>
      <c r="C28" s="4"/>
      <c r="D28" s="4"/>
      <c r="E28" s="4"/>
      <c r="F28" s="4" t="s">
        <v>69</v>
      </c>
      <c r="G28" s="45"/>
      <c r="H28" s="4"/>
      <c r="I28" s="4"/>
      <c r="J28" s="4" t="s">
        <v>69</v>
      </c>
      <c r="K28" s="45"/>
      <c r="L28" s="4"/>
      <c r="M28" s="4"/>
      <c r="N28" s="4"/>
      <c r="O28" s="45"/>
      <c r="P28" s="4"/>
      <c r="Q28" s="4"/>
      <c r="R28" s="4" t="s">
        <v>69</v>
      </c>
      <c r="S28" s="4"/>
      <c r="T28" s="45"/>
      <c r="U28" s="4"/>
      <c r="V28" s="4"/>
      <c r="W28" s="4"/>
    </row>
    <row r="29" spans="1:23" ht="12.75" customHeight="1" x14ac:dyDescent="0.25">
      <c r="A29" s="3" t="s">
        <v>20</v>
      </c>
      <c r="B29" s="12" t="s">
        <v>21</v>
      </c>
      <c r="C29" s="55">
        <v>59</v>
      </c>
      <c r="D29" s="23">
        <v>60.466666666666669</v>
      </c>
      <c r="E29" s="23">
        <v>3.7769999999999988</v>
      </c>
      <c r="F29" s="41">
        <v>16.009178360250644</v>
      </c>
      <c r="G29" s="29"/>
      <c r="H29" s="59">
        <v>121.56666666666672</v>
      </c>
      <c r="I29" s="23">
        <v>7.2450000000000001</v>
      </c>
      <c r="J29" s="41">
        <v>16.779388083735917</v>
      </c>
      <c r="K29" s="29"/>
      <c r="L29" s="47">
        <v>182.03333333333339</v>
      </c>
      <c r="M29" s="24">
        <v>11.021999999999998</v>
      </c>
      <c r="N29" s="41">
        <v>16.515453940603649</v>
      </c>
      <c r="O29" s="29"/>
      <c r="P29" s="59">
        <v>16.349999999999998</v>
      </c>
      <c r="Q29" s="23">
        <v>1.8219999999999998</v>
      </c>
      <c r="R29" s="24">
        <v>8.9736553238199779</v>
      </c>
      <c r="S29" s="52"/>
      <c r="T29" s="45"/>
      <c r="U29" s="47">
        <v>198.38333333333338</v>
      </c>
      <c r="V29" s="24">
        <v>12.843999999999998</v>
      </c>
      <c r="W29" s="24">
        <v>15.445603654105685</v>
      </c>
    </row>
    <row r="30" spans="1:23" ht="12.75" customHeight="1" x14ac:dyDescent="0.25">
      <c r="A30" s="3"/>
      <c r="B30" s="17" t="s">
        <v>22</v>
      </c>
      <c r="C30" s="54">
        <v>57</v>
      </c>
      <c r="D30" s="19">
        <v>87.766666666666666</v>
      </c>
      <c r="E30" s="19">
        <v>4.157</v>
      </c>
      <c r="F30" s="40">
        <v>21.112982118514953</v>
      </c>
      <c r="G30" s="29"/>
      <c r="H30" s="58">
        <v>76.649999999999991</v>
      </c>
      <c r="I30" s="19">
        <v>3.7210000000000001</v>
      </c>
      <c r="J30" s="40">
        <v>20.599301263101314</v>
      </c>
      <c r="K30" s="29"/>
      <c r="L30" s="46">
        <v>164.41666666666666</v>
      </c>
      <c r="M30" s="20">
        <v>7.8780000000000001</v>
      </c>
      <c r="N30" s="40">
        <v>20.87035626639587</v>
      </c>
      <c r="O30" s="29"/>
      <c r="P30" s="58">
        <v>58.500000000000007</v>
      </c>
      <c r="Q30" s="19">
        <v>3.456</v>
      </c>
      <c r="R30" s="20">
        <v>16.927083333333336</v>
      </c>
      <c r="S30" s="50"/>
      <c r="T30" s="45"/>
      <c r="U30" s="46">
        <v>222.91666666666666</v>
      </c>
      <c r="V30" s="20">
        <v>11.334</v>
      </c>
      <c r="W30" s="20">
        <v>19.667960708193636</v>
      </c>
    </row>
    <row r="31" spans="1:23" ht="12.75" customHeight="1" x14ac:dyDescent="0.25">
      <c r="A31" s="3"/>
      <c r="B31" s="17" t="s">
        <v>20</v>
      </c>
      <c r="C31" s="54">
        <v>29</v>
      </c>
      <c r="D31" s="19">
        <v>52.133333333333326</v>
      </c>
      <c r="E31" s="19">
        <v>1.9089999999999998</v>
      </c>
      <c r="F31" s="40">
        <v>27.309236947791163</v>
      </c>
      <c r="G31" s="29"/>
      <c r="H31" s="58">
        <v>38.799999999999997</v>
      </c>
      <c r="I31" s="19">
        <v>1.365</v>
      </c>
      <c r="J31" s="40">
        <v>28.424908424908423</v>
      </c>
      <c r="K31" s="29"/>
      <c r="L31" s="46">
        <v>90.933333333333323</v>
      </c>
      <c r="M31" s="20">
        <v>3.274</v>
      </c>
      <c r="N31" s="40">
        <v>27.774384035837912</v>
      </c>
      <c r="O31" s="29"/>
      <c r="P31" s="58">
        <v>0</v>
      </c>
      <c r="Q31" s="19">
        <v>0</v>
      </c>
      <c r="R31" s="20" t="s">
        <v>69</v>
      </c>
      <c r="S31" s="50"/>
      <c r="T31" s="45"/>
      <c r="U31" s="46">
        <v>90.933333333333323</v>
      </c>
      <c r="V31" s="20">
        <v>3.274</v>
      </c>
      <c r="W31" s="20">
        <v>27.774384035837912</v>
      </c>
    </row>
    <row r="32" spans="1:23" ht="12.75" customHeight="1" x14ac:dyDescent="0.25">
      <c r="A32" s="3"/>
      <c r="B32" s="17" t="s">
        <v>23</v>
      </c>
      <c r="C32" s="54">
        <v>71</v>
      </c>
      <c r="D32" s="19">
        <v>38.100000000000009</v>
      </c>
      <c r="E32" s="19">
        <v>1.694</v>
      </c>
      <c r="F32" s="40">
        <v>22.491145218417952</v>
      </c>
      <c r="G32" s="29"/>
      <c r="H32" s="58">
        <v>149.96666666666664</v>
      </c>
      <c r="I32" s="19">
        <v>6.7550000000000008</v>
      </c>
      <c r="J32" s="40">
        <v>22.200838884776701</v>
      </c>
      <c r="K32" s="29"/>
      <c r="L32" s="46">
        <v>188.06666666666666</v>
      </c>
      <c r="M32" s="20">
        <v>8.4490000000000016</v>
      </c>
      <c r="N32" s="40">
        <v>22.259044462855559</v>
      </c>
      <c r="O32" s="29"/>
      <c r="P32" s="58">
        <v>69.349999999999952</v>
      </c>
      <c r="Q32" s="19">
        <v>3.6849999999999992</v>
      </c>
      <c r="R32" s="20">
        <v>18.819538670284931</v>
      </c>
      <c r="S32" s="50"/>
      <c r="T32" s="45"/>
      <c r="U32" s="46">
        <v>257.41666666666663</v>
      </c>
      <c r="V32" s="20">
        <v>12.134</v>
      </c>
      <c r="W32" s="20">
        <v>21.214493709136857</v>
      </c>
    </row>
    <row r="33" spans="1:23" ht="12.75" customHeight="1" x14ac:dyDescent="0.25">
      <c r="A33" s="3"/>
      <c r="B33" s="17" t="s">
        <v>24</v>
      </c>
      <c r="C33" s="54">
        <v>54</v>
      </c>
      <c r="D33" s="19">
        <v>63.266666666666666</v>
      </c>
      <c r="E33" s="19">
        <v>2.4279999999999999</v>
      </c>
      <c r="F33" s="40">
        <v>26.057111477210324</v>
      </c>
      <c r="G33" s="29"/>
      <c r="H33" s="58">
        <v>157.43333333333331</v>
      </c>
      <c r="I33" s="19">
        <v>7.6090000000000018</v>
      </c>
      <c r="J33" s="40">
        <v>20.690410478818933</v>
      </c>
      <c r="K33" s="29"/>
      <c r="L33" s="46">
        <v>220.7</v>
      </c>
      <c r="M33" s="20">
        <v>10.037000000000003</v>
      </c>
      <c r="N33" s="40">
        <v>21.988642024509307</v>
      </c>
      <c r="O33" s="29"/>
      <c r="P33" s="58">
        <v>27.083333333333336</v>
      </c>
      <c r="Q33" s="19">
        <v>1.3380000000000001</v>
      </c>
      <c r="R33" s="20">
        <v>20.241654210264077</v>
      </c>
      <c r="S33" s="50"/>
      <c r="T33" s="45"/>
      <c r="U33" s="46">
        <v>247.78333333333333</v>
      </c>
      <c r="V33" s="20">
        <v>11.375000000000004</v>
      </c>
      <c r="W33" s="20">
        <v>21.783150183150177</v>
      </c>
    </row>
    <row r="34" spans="1:23" ht="12.75" customHeight="1" x14ac:dyDescent="0.25">
      <c r="A34" s="3"/>
      <c r="B34" s="60" t="s">
        <v>25</v>
      </c>
      <c r="C34" s="69">
        <v>54</v>
      </c>
      <c r="D34" s="70">
        <v>54.6</v>
      </c>
      <c r="E34" s="70">
        <v>3.0659999999999998</v>
      </c>
      <c r="F34" s="62">
        <v>17.808219178082194</v>
      </c>
      <c r="G34" s="29"/>
      <c r="H34" s="71">
        <v>125.9166666666666</v>
      </c>
      <c r="I34" s="70">
        <v>8.9410000000000007</v>
      </c>
      <c r="J34" s="62">
        <v>14.083063042910926</v>
      </c>
      <c r="K34" s="29"/>
      <c r="L34" s="64">
        <v>180.51666666666659</v>
      </c>
      <c r="M34" s="65">
        <v>12.007000000000001</v>
      </c>
      <c r="N34" s="62">
        <v>15.034285555648086</v>
      </c>
      <c r="O34" s="29"/>
      <c r="P34" s="71">
        <v>0.75</v>
      </c>
      <c r="Q34" s="70">
        <v>0.16899999999999998</v>
      </c>
      <c r="R34" s="65">
        <v>4.4378698224852071</v>
      </c>
      <c r="S34" s="50"/>
      <c r="T34" s="45"/>
      <c r="U34" s="64">
        <v>181.26666666666659</v>
      </c>
      <c r="V34" s="65">
        <v>12.176000000000002</v>
      </c>
      <c r="W34" s="65">
        <v>14.887209811651328</v>
      </c>
    </row>
    <row r="35" spans="1:23" ht="12.75" customHeight="1" x14ac:dyDescent="0.25">
      <c r="A35" s="3"/>
      <c r="B35" s="66" t="s">
        <v>51</v>
      </c>
      <c r="C35" s="66">
        <v>270</v>
      </c>
      <c r="D35" s="66">
        <v>356.33333333333337</v>
      </c>
      <c r="E35" s="66">
        <v>17.030999999999999</v>
      </c>
      <c r="F35" s="67">
        <v>20.922631280214514</v>
      </c>
      <c r="G35" s="30"/>
      <c r="H35" s="66">
        <v>670.33333333333326</v>
      </c>
      <c r="I35" s="66">
        <v>35.636000000000003</v>
      </c>
      <c r="J35" s="67">
        <v>18.810566094211843</v>
      </c>
      <c r="K35" s="30"/>
      <c r="L35" s="67">
        <v>1026.6666666666665</v>
      </c>
      <c r="M35" s="67">
        <v>52.667000000000002</v>
      </c>
      <c r="N35" s="67">
        <v>19.493547509192975</v>
      </c>
      <c r="O35" s="30"/>
      <c r="P35" s="66">
        <v>172.0333333333333</v>
      </c>
      <c r="Q35" s="66">
        <v>10.469999999999999</v>
      </c>
      <c r="R35" s="67">
        <v>16.431072906717606</v>
      </c>
      <c r="S35" s="51"/>
      <c r="T35" s="53"/>
      <c r="U35" s="67">
        <v>1198.6999999999998</v>
      </c>
      <c r="V35" s="67">
        <v>63.137</v>
      </c>
      <c r="W35" s="67">
        <v>18.985697768345023</v>
      </c>
    </row>
    <row r="36" spans="1:23" ht="5.0999999999999996" customHeight="1" x14ac:dyDescent="0.25">
      <c r="A36" s="4"/>
      <c r="B36" s="4"/>
      <c r="C36" s="4"/>
      <c r="D36" s="4"/>
      <c r="E36" s="4"/>
      <c r="F36" s="4" t="s">
        <v>69</v>
      </c>
      <c r="G36" s="45"/>
      <c r="H36" s="4"/>
      <c r="I36" s="4"/>
      <c r="J36" s="4" t="s">
        <v>69</v>
      </c>
      <c r="K36" s="45"/>
      <c r="L36" s="4"/>
      <c r="M36" s="4"/>
      <c r="N36" s="4"/>
      <c r="O36" s="45"/>
      <c r="P36" s="4"/>
      <c r="Q36" s="4"/>
      <c r="R36" s="4" t="s">
        <v>69</v>
      </c>
      <c r="S36" s="4"/>
      <c r="T36" s="45"/>
      <c r="U36" s="4"/>
      <c r="V36" s="4"/>
      <c r="W36" s="4"/>
    </row>
    <row r="37" spans="1:23" ht="12.75" customHeight="1" x14ac:dyDescent="0.25">
      <c r="A37" s="3" t="s">
        <v>26</v>
      </c>
      <c r="B37" s="12" t="s">
        <v>27</v>
      </c>
      <c r="C37" s="55">
        <v>49</v>
      </c>
      <c r="D37" s="23">
        <v>119.99999999999999</v>
      </c>
      <c r="E37" s="23">
        <v>3.3529999999999998</v>
      </c>
      <c r="F37" s="41">
        <v>35.788845809722638</v>
      </c>
      <c r="G37" s="29"/>
      <c r="H37" s="59">
        <v>203.53333333333336</v>
      </c>
      <c r="I37" s="23">
        <v>9.7630000000000035</v>
      </c>
      <c r="J37" s="41">
        <v>20.847417119054931</v>
      </c>
      <c r="K37" s="29"/>
      <c r="L37" s="47">
        <v>323.53333333333336</v>
      </c>
      <c r="M37" s="24">
        <v>13.116000000000003</v>
      </c>
      <c r="N37" s="41">
        <v>24.667073294703666</v>
      </c>
      <c r="O37" s="29"/>
      <c r="P37" s="59">
        <v>8.9166666666666679</v>
      </c>
      <c r="Q37" s="23">
        <v>0.99299999999999999</v>
      </c>
      <c r="R37" s="24">
        <v>8.9795233299765034</v>
      </c>
      <c r="S37" s="52"/>
      <c r="T37" s="45"/>
      <c r="U37" s="47">
        <v>332.45000000000005</v>
      </c>
      <c r="V37" s="24">
        <v>14.109000000000004</v>
      </c>
      <c r="W37" s="24">
        <v>23.562973988234457</v>
      </c>
    </row>
    <row r="38" spans="1:23" ht="12.75" customHeight="1" x14ac:dyDescent="0.25">
      <c r="A38" s="3"/>
      <c r="B38" s="17" t="s">
        <v>28</v>
      </c>
      <c r="C38" s="54">
        <v>51</v>
      </c>
      <c r="D38" s="19">
        <v>86.200000000000017</v>
      </c>
      <c r="E38" s="19">
        <v>2.8649999999999998</v>
      </c>
      <c r="F38" s="40">
        <v>30.087260034904023</v>
      </c>
      <c r="G38" s="29"/>
      <c r="H38" s="58">
        <v>198.76666666666671</v>
      </c>
      <c r="I38" s="19">
        <v>6.3820000000000006</v>
      </c>
      <c r="J38" s="40">
        <v>31.144886660399042</v>
      </c>
      <c r="K38" s="29"/>
      <c r="L38" s="46">
        <v>284.9666666666667</v>
      </c>
      <c r="M38" s="20">
        <v>9.2469999999999999</v>
      </c>
      <c r="N38" s="40">
        <v>30.817201975415454</v>
      </c>
      <c r="O38" s="29"/>
      <c r="P38" s="58">
        <v>26.716666666666665</v>
      </c>
      <c r="Q38" s="19">
        <v>3.6910000000000003</v>
      </c>
      <c r="R38" s="20">
        <v>7.2383274631987709</v>
      </c>
      <c r="S38" s="50"/>
      <c r="T38" s="45"/>
      <c r="U38" s="46">
        <v>311.68333333333334</v>
      </c>
      <c r="V38" s="20">
        <v>12.938000000000001</v>
      </c>
      <c r="W38" s="20">
        <v>24.090534343278197</v>
      </c>
    </row>
    <row r="39" spans="1:23" ht="12.75" customHeight="1" x14ac:dyDescent="0.25">
      <c r="A39" s="3"/>
      <c r="B39" s="17" t="s">
        <v>29</v>
      </c>
      <c r="C39" s="54">
        <v>43</v>
      </c>
      <c r="D39" s="19">
        <v>98.733333333333334</v>
      </c>
      <c r="E39" s="19">
        <v>2.5350000000000001</v>
      </c>
      <c r="F39" s="40">
        <v>38.948060486522024</v>
      </c>
      <c r="G39" s="29"/>
      <c r="H39" s="58">
        <v>204.8</v>
      </c>
      <c r="I39" s="19">
        <v>5.6000000000000005</v>
      </c>
      <c r="J39" s="40">
        <v>36.571428571428569</v>
      </c>
      <c r="K39" s="29"/>
      <c r="L39" s="46">
        <v>303.53333333333336</v>
      </c>
      <c r="M39" s="20">
        <v>8.1350000000000016</v>
      </c>
      <c r="N39" s="40">
        <v>37.312026224134392</v>
      </c>
      <c r="O39" s="29"/>
      <c r="P39" s="58">
        <v>14.75</v>
      </c>
      <c r="Q39" s="19">
        <v>1.5</v>
      </c>
      <c r="R39" s="20">
        <v>9.8333333333333339</v>
      </c>
      <c r="S39" s="50"/>
      <c r="T39" s="45"/>
      <c r="U39" s="46">
        <v>318.28333333333336</v>
      </c>
      <c r="V39" s="20">
        <v>9.6350000000000016</v>
      </c>
      <c r="W39" s="20">
        <v>33.034077149282126</v>
      </c>
    </row>
    <row r="40" spans="1:23" ht="12.75" customHeight="1" x14ac:dyDescent="0.25">
      <c r="A40" s="3"/>
      <c r="B40" s="17" t="s">
        <v>26</v>
      </c>
      <c r="C40" s="54">
        <v>18</v>
      </c>
      <c r="D40" s="19">
        <v>12</v>
      </c>
      <c r="E40" s="19">
        <v>0.80100000000000005</v>
      </c>
      <c r="F40" s="40">
        <v>14.9812734082397</v>
      </c>
      <c r="G40" s="29"/>
      <c r="H40" s="58">
        <v>47.333333333333336</v>
      </c>
      <c r="I40" s="19">
        <v>2.87</v>
      </c>
      <c r="J40" s="40">
        <v>16.492450638792103</v>
      </c>
      <c r="K40" s="29"/>
      <c r="L40" s="46">
        <v>59.333333333333336</v>
      </c>
      <c r="M40" s="20">
        <v>3.6710000000000003</v>
      </c>
      <c r="N40" s="40">
        <v>16.162716789249068</v>
      </c>
      <c r="O40" s="29"/>
      <c r="P40" s="58">
        <v>0</v>
      </c>
      <c r="Q40" s="19">
        <v>0</v>
      </c>
      <c r="R40" s="20" t="s">
        <v>69</v>
      </c>
      <c r="S40" s="50"/>
      <c r="T40" s="45"/>
      <c r="U40" s="46">
        <v>59.333333333333336</v>
      </c>
      <c r="V40" s="20">
        <v>3.6710000000000003</v>
      </c>
      <c r="W40" s="20">
        <v>16.162716789249068</v>
      </c>
    </row>
    <row r="41" spans="1:23" ht="12.75" customHeight="1" x14ac:dyDescent="0.25">
      <c r="A41" s="3"/>
      <c r="B41" s="17" t="s">
        <v>68</v>
      </c>
      <c r="C41" s="54">
        <v>151</v>
      </c>
      <c r="D41" s="19">
        <v>168.48333333333332</v>
      </c>
      <c r="E41" s="19">
        <v>6.4629999999999992</v>
      </c>
      <c r="F41" s="40">
        <v>26.068905049254735</v>
      </c>
      <c r="G41" s="29"/>
      <c r="H41" s="58">
        <v>220.89999999999998</v>
      </c>
      <c r="I41" s="19">
        <v>12.643000000000001</v>
      </c>
      <c r="J41" s="40">
        <v>17.472118959107803</v>
      </c>
      <c r="K41" s="29"/>
      <c r="L41" s="46">
        <v>389.38333333333333</v>
      </c>
      <c r="M41" s="20">
        <v>19.106000000000002</v>
      </c>
      <c r="N41" s="40">
        <v>20.380159810181791</v>
      </c>
      <c r="O41" s="29"/>
      <c r="P41" s="58">
        <v>8.3666666666666689</v>
      </c>
      <c r="Q41" s="19">
        <v>0.879</v>
      </c>
      <c r="R41" s="20">
        <v>9.5183921122487707</v>
      </c>
      <c r="S41" s="50"/>
      <c r="T41" s="45"/>
      <c r="U41" s="46">
        <v>397.75</v>
      </c>
      <c r="V41" s="20">
        <v>19.985000000000003</v>
      </c>
      <c r="W41" s="20">
        <v>19.902426820115082</v>
      </c>
    </row>
    <row r="42" spans="1:23" ht="12.75" customHeight="1" x14ac:dyDescent="0.25">
      <c r="A42" s="3"/>
      <c r="B42" s="17" t="s">
        <v>30</v>
      </c>
      <c r="C42" s="54">
        <v>56</v>
      </c>
      <c r="D42" s="19">
        <v>22.133333333333333</v>
      </c>
      <c r="E42" s="19">
        <v>0.66800000000000004</v>
      </c>
      <c r="F42" s="40">
        <v>33.133732534930139</v>
      </c>
      <c r="G42" s="29"/>
      <c r="H42" s="58">
        <v>239.6</v>
      </c>
      <c r="I42" s="19">
        <v>8.593</v>
      </c>
      <c r="J42" s="40">
        <v>27.883160712207609</v>
      </c>
      <c r="K42" s="29"/>
      <c r="L42" s="46">
        <v>261.73333333333335</v>
      </c>
      <c r="M42" s="20">
        <v>9.2609999999999992</v>
      </c>
      <c r="N42" s="40">
        <v>28.261886765288128</v>
      </c>
      <c r="O42" s="29"/>
      <c r="P42" s="58">
        <v>16.583333333333329</v>
      </c>
      <c r="Q42" s="19">
        <v>1.778</v>
      </c>
      <c r="R42" s="20">
        <v>9.3269591301087331</v>
      </c>
      <c r="S42" s="50"/>
      <c r="T42" s="45"/>
      <c r="U42" s="46">
        <v>278.31666666666666</v>
      </c>
      <c r="V42" s="20">
        <v>11.039</v>
      </c>
      <c r="W42" s="20">
        <v>25.212126702297915</v>
      </c>
    </row>
    <row r="43" spans="1:23" ht="12.75" customHeight="1" x14ac:dyDescent="0.25">
      <c r="A43" s="3"/>
      <c r="B43" s="17" t="s">
        <v>31</v>
      </c>
      <c r="C43" s="54">
        <v>95</v>
      </c>
      <c r="D43" s="19">
        <v>31.866666666666674</v>
      </c>
      <c r="E43" s="19">
        <v>5.9330000000000007</v>
      </c>
      <c r="F43" s="40">
        <v>5.3710882633855839</v>
      </c>
      <c r="G43" s="29"/>
      <c r="H43" s="58">
        <v>172.93333333333325</v>
      </c>
      <c r="I43" s="19">
        <v>22.379000000000001</v>
      </c>
      <c r="J43" s="40">
        <v>7.7274826101851399</v>
      </c>
      <c r="K43" s="29"/>
      <c r="L43" s="46">
        <v>204.79999999999993</v>
      </c>
      <c r="M43" s="20">
        <v>28.312000000000001</v>
      </c>
      <c r="N43" s="40">
        <v>7.2336818310257103</v>
      </c>
      <c r="O43" s="29"/>
      <c r="P43" s="58">
        <v>109.39999999999999</v>
      </c>
      <c r="Q43" s="19">
        <v>16.672000000000004</v>
      </c>
      <c r="R43" s="20">
        <v>6.5619001919385775</v>
      </c>
      <c r="S43" s="50"/>
      <c r="T43" s="45"/>
      <c r="U43" s="46">
        <v>314.19999999999993</v>
      </c>
      <c r="V43" s="20">
        <v>44.984000000000009</v>
      </c>
      <c r="W43" s="20">
        <v>6.9847056731282207</v>
      </c>
    </row>
    <row r="44" spans="1:23" ht="12.75" customHeight="1" x14ac:dyDescent="0.25">
      <c r="A44" s="3"/>
      <c r="B44" s="17" t="s">
        <v>64</v>
      </c>
      <c r="C44" s="54">
        <v>29</v>
      </c>
      <c r="D44" s="19">
        <v>29.066666666666666</v>
      </c>
      <c r="E44" s="19">
        <v>0.73399999999999999</v>
      </c>
      <c r="F44" s="40">
        <v>39.600363306085377</v>
      </c>
      <c r="G44" s="29"/>
      <c r="H44" s="58">
        <v>245.23333333333332</v>
      </c>
      <c r="I44" s="19">
        <v>7.0660000000000016</v>
      </c>
      <c r="J44" s="40">
        <v>34.706104349466919</v>
      </c>
      <c r="K44" s="29"/>
      <c r="L44" s="46">
        <v>274.3</v>
      </c>
      <c r="M44" s="20">
        <v>7.8000000000000016</v>
      </c>
      <c r="N44" s="40">
        <v>35.166666666666664</v>
      </c>
      <c r="O44" s="29"/>
      <c r="P44" s="58">
        <v>0</v>
      </c>
      <c r="Q44" s="19">
        <v>0</v>
      </c>
      <c r="R44" s="20" t="s">
        <v>69</v>
      </c>
      <c r="S44" s="50"/>
      <c r="T44" s="45"/>
      <c r="U44" s="46">
        <v>274.3</v>
      </c>
      <c r="V44" s="20">
        <v>7.8000000000000016</v>
      </c>
      <c r="W44" s="20">
        <v>35.166666666666664</v>
      </c>
    </row>
    <row r="45" spans="1:23" ht="12.75" customHeight="1" x14ac:dyDescent="0.25">
      <c r="A45" s="3"/>
      <c r="B45" s="60" t="s">
        <v>32</v>
      </c>
      <c r="C45" s="69">
        <v>106</v>
      </c>
      <c r="D45" s="70">
        <v>0</v>
      </c>
      <c r="E45" s="70">
        <v>0</v>
      </c>
      <c r="F45" s="62" t="s">
        <v>69</v>
      </c>
      <c r="G45" s="29"/>
      <c r="H45" s="71">
        <v>302.80000000000007</v>
      </c>
      <c r="I45" s="70">
        <v>14.823000000000004</v>
      </c>
      <c r="J45" s="62">
        <v>20.427713688187275</v>
      </c>
      <c r="K45" s="29"/>
      <c r="L45" s="64">
        <v>302.80000000000007</v>
      </c>
      <c r="M45" s="65">
        <v>14.823000000000004</v>
      </c>
      <c r="N45" s="62">
        <v>20.427713688187275</v>
      </c>
      <c r="O45" s="29"/>
      <c r="P45" s="71">
        <v>246.66666666666663</v>
      </c>
      <c r="Q45" s="70">
        <v>17.145999999999997</v>
      </c>
      <c r="R45" s="65">
        <v>14.386251409463821</v>
      </c>
      <c r="S45" s="50"/>
      <c r="T45" s="45"/>
      <c r="U45" s="64">
        <v>549.4666666666667</v>
      </c>
      <c r="V45" s="65">
        <v>31.969000000000001</v>
      </c>
      <c r="W45" s="65">
        <v>17.18748370817563</v>
      </c>
    </row>
    <row r="46" spans="1:23" ht="12.75" customHeight="1" x14ac:dyDescent="0.25">
      <c r="A46" s="3"/>
      <c r="B46" s="66" t="s">
        <v>51</v>
      </c>
      <c r="C46" s="66">
        <v>816</v>
      </c>
      <c r="D46" s="66">
        <v>568.48333333333335</v>
      </c>
      <c r="E46" s="66">
        <v>23.351999999999997</v>
      </c>
      <c r="F46" s="67">
        <v>24.344096151650113</v>
      </c>
      <c r="G46" s="30"/>
      <c r="H46" s="66">
        <v>1835.9</v>
      </c>
      <c r="I46" s="66">
        <v>90.119000000000028</v>
      </c>
      <c r="J46" s="67">
        <v>20.371952640397691</v>
      </c>
      <c r="K46" s="30"/>
      <c r="L46" s="67">
        <v>2404.3833333333332</v>
      </c>
      <c r="M46" s="67">
        <v>113.47100000000003</v>
      </c>
      <c r="N46" s="67">
        <v>21.189408160087886</v>
      </c>
      <c r="O46" s="30"/>
      <c r="P46" s="66">
        <v>431.4</v>
      </c>
      <c r="Q46" s="66">
        <v>42.659000000000006</v>
      </c>
      <c r="R46" s="67">
        <v>10.112754635598582</v>
      </c>
      <c r="S46" s="51"/>
      <c r="T46" s="53"/>
      <c r="U46" s="67">
        <v>2835.7833333333333</v>
      </c>
      <c r="V46" s="67">
        <v>156.13000000000005</v>
      </c>
      <c r="W46" s="67">
        <v>18.162962488524514</v>
      </c>
    </row>
    <row r="47" spans="1:23" ht="5.0999999999999996" customHeight="1" x14ac:dyDescent="0.25">
      <c r="A47" s="3"/>
      <c r="B47" s="3"/>
      <c r="C47" s="4"/>
      <c r="D47" s="4"/>
      <c r="E47" s="4"/>
      <c r="F47" s="5" t="s">
        <v>69</v>
      </c>
      <c r="G47" s="29"/>
      <c r="H47" s="4"/>
      <c r="I47" s="4"/>
      <c r="J47" s="5" t="s">
        <v>69</v>
      </c>
      <c r="K47" s="29"/>
      <c r="L47" s="5"/>
      <c r="M47" s="5"/>
      <c r="N47" s="5"/>
      <c r="O47" s="29"/>
      <c r="P47" s="4"/>
      <c r="Q47" s="4"/>
      <c r="R47" s="5" t="s">
        <v>69</v>
      </c>
      <c r="S47" s="4"/>
      <c r="T47" s="45"/>
      <c r="U47" s="5"/>
      <c r="V47" s="5"/>
      <c r="W47" s="5"/>
    </row>
    <row r="48" spans="1:23" ht="12.75" customHeight="1" x14ac:dyDescent="0.25">
      <c r="A48" s="3" t="s">
        <v>33</v>
      </c>
      <c r="B48" s="12" t="s">
        <v>34</v>
      </c>
      <c r="C48" s="55">
        <v>64</v>
      </c>
      <c r="D48" s="23">
        <v>82.133333333333326</v>
      </c>
      <c r="E48" s="23">
        <v>2.335</v>
      </c>
      <c r="F48" s="41">
        <v>35.174875089221985</v>
      </c>
      <c r="G48" s="29"/>
      <c r="H48" s="59">
        <v>300.58333333333326</v>
      </c>
      <c r="I48" s="23">
        <v>6.3960000000000008</v>
      </c>
      <c r="J48" s="41">
        <v>46.995518032103384</v>
      </c>
      <c r="K48" s="29"/>
      <c r="L48" s="47">
        <v>382.71666666666658</v>
      </c>
      <c r="M48" s="24">
        <v>8.7310000000000016</v>
      </c>
      <c r="N48" s="41">
        <v>43.834230519604453</v>
      </c>
      <c r="O48" s="29"/>
      <c r="P48" s="59">
        <v>22.65</v>
      </c>
      <c r="Q48" s="23">
        <v>2.5819999999999994</v>
      </c>
      <c r="R48" s="24">
        <v>8.7722695584817991</v>
      </c>
      <c r="S48" s="52"/>
      <c r="T48" s="45"/>
      <c r="U48" s="47">
        <v>405.36666666666656</v>
      </c>
      <c r="V48" s="24">
        <v>11.313000000000001</v>
      </c>
      <c r="W48" s="24">
        <v>35.831933763516886</v>
      </c>
    </row>
    <row r="49" spans="1:23" ht="12.75" customHeight="1" x14ac:dyDescent="0.25">
      <c r="A49" s="3"/>
      <c r="B49" s="17" t="s">
        <v>35</v>
      </c>
      <c r="C49" s="54">
        <v>245</v>
      </c>
      <c r="D49" s="19">
        <v>377.99999999999994</v>
      </c>
      <c r="E49" s="19">
        <v>11.966999999999997</v>
      </c>
      <c r="F49" s="40">
        <v>31.586863875658064</v>
      </c>
      <c r="G49" s="29"/>
      <c r="H49" s="58">
        <v>207.86666666666656</v>
      </c>
      <c r="I49" s="19">
        <v>9.984</v>
      </c>
      <c r="J49" s="40">
        <v>20.819978632478623</v>
      </c>
      <c r="K49" s="29"/>
      <c r="L49" s="46">
        <v>585.86666666666656</v>
      </c>
      <c r="M49" s="20">
        <v>21.950999999999997</v>
      </c>
      <c r="N49" s="40">
        <v>26.68974837896527</v>
      </c>
      <c r="O49" s="29"/>
      <c r="P49" s="58">
        <v>14.466666666666679</v>
      </c>
      <c r="Q49" s="19">
        <v>4.5220000000000002</v>
      </c>
      <c r="R49" s="20">
        <v>3.1991744066047496</v>
      </c>
      <c r="S49" s="50"/>
      <c r="T49" s="45"/>
      <c r="U49" s="46">
        <v>600.33333333333326</v>
      </c>
      <c r="V49" s="20">
        <v>26.472999999999999</v>
      </c>
      <c r="W49" s="20">
        <v>22.677193114997667</v>
      </c>
    </row>
    <row r="50" spans="1:23" ht="12.75" customHeight="1" x14ac:dyDescent="0.25">
      <c r="A50" s="3"/>
      <c r="B50" s="17" t="s">
        <v>36</v>
      </c>
      <c r="C50" s="54">
        <v>78</v>
      </c>
      <c r="D50" s="19">
        <v>185.26666666666665</v>
      </c>
      <c r="E50" s="19">
        <v>9.6969999999999992</v>
      </c>
      <c r="F50" s="40">
        <v>19.105565295108452</v>
      </c>
      <c r="G50" s="29"/>
      <c r="H50" s="58">
        <v>89.750000000000014</v>
      </c>
      <c r="I50" s="19">
        <v>8.5040000000000013</v>
      </c>
      <c r="J50" s="40">
        <v>10.553857008466604</v>
      </c>
      <c r="K50" s="29"/>
      <c r="L50" s="46">
        <v>275.01666666666665</v>
      </c>
      <c r="M50" s="20">
        <v>18.201000000000001</v>
      </c>
      <c r="N50" s="40">
        <v>15.109975642363972</v>
      </c>
      <c r="O50" s="29"/>
      <c r="P50" s="58">
        <v>6.083333333333333</v>
      </c>
      <c r="Q50" s="19">
        <v>1.829</v>
      </c>
      <c r="R50" s="20">
        <v>3.3260433752505922</v>
      </c>
      <c r="S50" s="50"/>
      <c r="T50" s="45"/>
      <c r="U50" s="46">
        <v>281.09999999999997</v>
      </c>
      <c r="V50" s="20">
        <v>20.03</v>
      </c>
      <c r="W50" s="20">
        <v>14.033949076385419</v>
      </c>
    </row>
    <row r="51" spans="1:23" ht="12.75" customHeight="1" x14ac:dyDescent="0.25">
      <c r="A51" s="3"/>
      <c r="B51" s="17" t="s">
        <v>37</v>
      </c>
      <c r="C51" s="54">
        <v>49</v>
      </c>
      <c r="D51" s="19">
        <v>128.53333333333336</v>
      </c>
      <c r="E51" s="19">
        <v>3.294</v>
      </c>
      <c r="F51" s="40">
        <v>39.020441206233563</v>
      </c>
      <c r="G51" s="29"/>
      <c r="H51" s="58">
        <v>114.43333333333331</v>
      </c>
      <c r="I51" s="19">
        <v>4.4440000000000008</v>
      </c>
      <c r="J51" s="40">
        <v>25.75007500750074</v>
      </c>
      <c r="K51" s="29"/>
      <c r="L51" s="46">
        <v>242.96666666666667</v>
      </c>
      <c r="M51" s="20">
        <v>7.7380000000000013</v>
      </c>
      <c r="N51" s="40">
        <v>31.399155681916081</v>
      </c>
      <c r="O51" s="29"/>
      <c r="P51" s="58">
        <v>3.6666666666666674</v>
      </c>
      <c r="Q51" s="19">
        <v>1.2859999999999996</v>
      </c>
      <c r="R51" s="20">
        <v>2.8512182477967873</v>
      </c>
      <c r="S51" s="50"/>
      <c r="T51" s="45"/>
      <c r="U51" s="46">
        <v>246.63333333333333</v>
      </c>
      <c r="V51" s="20">
        <v>9.0240000000000009</v>
      </c>
      <c r="W51" s="20">
        <v>27.330821513002359</v>
      </c>
    </row>
    <row r="52" spans="1:23" ht="12.75" customHeight="1" x14ac:dyDescent="0.25">
      <c r="A52" s="3"/>
      <c r="B52" s="17" t="s">
        <v>38</v>
      </c>
      <c r="C52" s="54">
        <v>33</v>
      </c>
      <c r="D52" s="19">
        <v>166.39999999999998</v>
      </c>
      <c r="E52" s="19">
        <v>4.4620000000000006</v>
      </c>
      <c r="F52" s="40">
        <v>37.292693859255927</v>
      </c>
      <c r="G52" s="29"/>
      <c r="H52" s="58">
        <v>51.2</v>
      </c>
      <c r="I52" s="19">
        <v>1.8679999999999999</v>
      </c>
      <c r="J52" s="40">
        <v>27.408993576017135</v>
      </c>
      <c r="K52" s="29"/>
      <c r="L52" s="46">
        <v>217.59999999999997</v>
      </c>
      <c r="M52" s="20">
        <v>6.33</v>
      </c>
      <c r="N52" s="40">
        <v>34.375987361769347</v>
      </c>
      <c r="O52" s="29"/>
      <c r="P52" s="58">
        <v>3.9166666666666674</v>
      </c>
      <c r="Q52" s="19">
        <v>0.55299999999999994</v>
      </c>
      <c r="R52" s="20">
        <v>7.0825798673899962</v>
      </c>
      <c r="S52" s="50"/>
      <c r="T52" s="45"/>
      <c r="U52" s="46">
        <v>221.51666666666662</v>
      </c>
      <c r="V52" s="20">
        <v>6.883</v>
      </c>
      <c r="W52" s="20">
        <v>32.183156569325384</v>
      </c>
    </row>
    <row r="53" spans="1:23" ht="12.75" customHeight="1" x14ac:dyDescent="0.25">
      <c r="A53" s="3"/>
      <c r="B53" s="17" t="s">
        <v>39</v>
      </c>
      <c r="C53" s="54">
        <v>46</v>
      </c>
      <c r="D53" s="19">
        <v>241.33333333333329</v>
      </c>
      <c r="E53" s="19">
        <v>5.63</v>
      </c>
      <c r="F53" s="40">
        <v>42.865600947306092</v>
      </c>
      <c r="G53" s="29"/>
      <c r="H53" s="58">
        <v>27.8</v>
      </c>
      <c r="I53" s="19">
        <v>2.173</v>
      </c>
      <c r="J53" s="40">
        <v>12.793373216751036</v>
      </c>
      <c r="K53" s="29"/>
      <c r="L53" s="46">
        <v>269.13333333333327</v>
      </c>
      <c r="M53" s="20">
        <v>7.8029999999999999</v>
      </c>
      <c r="N53" s="40">
        <v>34.491007732068852</v>
      </c>
      <c r="O53" s="29"/>
      <c r="P53" s="58">
        <v>7.125</v>
      </c>
      <c r="Q53" s="19">
        <v>1.028</v>
      </c>
      <c r="R53" s="20">
        <v>6.9309338521400781</v>
      </c>
      <c r="S53" s="50"/>
      <c r="T53" s="45"/>
      <c r="U53" s="46">
        <v>276.25833333333327</v>
      </c>
      <c r="V53" s="20">
        <v>8.8309999999999995</v>
      </c>
      <c r="W53" s="20">
        <v>31.282791680821344</v>
      </c>
    </row>
    <row r="54" spans="1:23" ht="12.75" customHeight="1" x14ac:dyDescent="0.25">
      <c r="A54" s="3"/>
      <c r="B54" s="17" t="s">
        <v>40</v>
      </c>
      <c r="C54" s="54">
        <v>63</v>
      </c>
      <c r="D54" s="19">
        <v>366.93333333333328</v>
      </c>
      <c r="E54" s="19">
        <v>7.2580000000000018</v>
      </c>
      <c r="F54" s="40">
        <v>50.555708643336068</v>
      </c>
      <c r="G54" s="29"/>
      <c r="H54" s="58">
        <v>219</v>
      </c>
      <c r="I54" s="19">
        <v>8.6730000000000018</v>
      </c>
      <c r="J54" s="40">
        <v>25.250778277412653</v>
      </c>
      <c r="K54" s="29"/>
      <c r="L54" s="46">
        <v>585.93333333333328</v>
      </c>
      <c r="M54" s="20">
        <v>15.931000000000004</v>
      </c>
      <c r="N54" s="40">
        <v>36.779444688552701</v>
      </c>
      <c r="O54" s="29"/>
      <c r="P54" s="58">
        <v>19.066666666666666</v>
      </c>
      <c r="Q54" s="19">
        <v>2.0329999999999999</v>
      </c>
      <c r="R54" s="20">
        <v>9.3785866535497622</v>
      </c>
      <c r="S54" s="50"/>
      <c r="T54" s="45"/>
      <c r="U54" s="46">
        <v>605</v>
      </c>
      <c r="V54" s="20">
        <v>17.964000000000006</v>
      </c>
      <c r="W54" s="20">
        <v>33.678468047205513</v>
      </c>
    </row>
    <row r="55" spans="1:23" ht="12.75" customHeight="1" x14ac:dyDescent="0.25">
      <c r="A55" s="3"/>
      <c r="B55" s="17" t="s">
        <v>41</v>
      </c>
      <c r="C55" s="54">
        <v>18</v>
      </c>
      <c r="D55" s="19">
        <v>17.333333333333336</v>
      </c>
      <c r="E55" s="19">
        <v>0.53400000000000003</v>
      </c>
      <c r="F55" s="40">
        <v>32.459425717852689</v>
      </c>
      <c r="G55" s="29"/>
      <c r="H55" s="58">
        <v>36.016666666666666</v>
      </c>
      <c r="I55" s="19">
        <v>2.1149999999999998</v>
      </c>
      <c r="J55" s="40">
        <v>17.029156816390859</v>
      </c>
      <c r="K55" s="29"/>
      <c r="L55" s="46">
        <v>53.35</v>
      </c>
      <c r="M55" s="20">
        <v>2.649</v>
      </c>
      <c r="N55" s="40">
        <v>20.139675349188373</v>
      </c>
      <c r="O55" s="29"/>
      <c r="P55" s="58">
        <v>0.33333333333333331</v>
      </c>
      <c r="Q55" s="19">
        <v>0.60699999999999998</v>
      </c>
      <c r="R55" s="20">
        <v>0.54914881933003845</v>
      </c>
      <c r="S55" s="50"/>
      <c r="T55" s="45"/>
      <c r="U55" s="46">
        <v>53.683333333333337</v>
      </c>
      <c r="V55" s="20">
        <v>3.2560000000000002</v>
      </c>
      <c r="W55" s="20">
        <v>16.487510237510236</v>
      </c>
    </row>
    <row r="56" spans="1:23" ht="12.75" customHeight="1" x14ac:dyDescent="0.25">
      <c r="A56" s="3"/>
      <c r="B56" s="17" t="s">
        <v>42</v>
      </c>
      <c r="C56" s="54">
        <v>182</v>
      </c>
      <c r="D56" s="19">
        <v>884.1333333333331</v>
      </c>
      <c r="E56" s="19">
        <v>34.295999999999985</v>
      </c>
      <c r="F56" s="40">
        <v>25.779488375709512</v>
      </c>
      <c r="G56" s="29"/>
      <c r="H56" s="58">
        <v>84.083333333333314</v>
      </c>
      <c r="I56" s="19">
        <v>5.1430000000000007</v>
      </c>
      <c r="J56" s="40">
        <v>16.349082895845481</v>
      </c>
      <c r="K56" s="29"/>
      <c r="L56" s="46">
        <v>968.21666666666647</v>
      </c>
      <c r="M56" s="20">
        <v>39.438999999999986</v>
      </c>
      <c r="N56" s="40">
        <v>24.549726581978923</v>
      </c>
      <c r="O56" s="29"/>
      <c r="P56" s="58">
        <v>14.866666666666667</v>
      </c>
      <c r="Q56" s="19">
        <v>1.3940000000000001</v>
      </c>
      <c r="R56" s="20">
        <v>10.664753706360592</v>
      </c>
      <c r="S56" s="50"/>
      <c r="T56" s="45"/>
      <c r="U56" s="46">
        <v>983.08333333333314</v>
      </c>
      <c r="V56" s="20">
        <v>40.832999999999984</v>
      </c>
      <c r="W56" s="20">
        <v>24.075706740463193</v>
      </c>
    </row>
    <row r="57" spans="1:23" ht="12.75" customHeight="1" x14ac:dyDescent="0.25">
      <c r="A57" s="3"/>
      <c r="B57" s="17" t="s">
        <v>43</v>
      </c>
      <c r="C57" s="54">
        <v>4</v>
      </c>
      <c r="D57" s="19">
        <v>6.4666666666666668</v>
      </c>
      <c r="E57" s="19">
        <v>0.32600000000000001</v>
      </c>
      <c r="F57" s="40">
        <v>19.836400817995909</v>
      </c>
      <c r="G57" s="29"/>
      <c r="H57" s="58">
        <v>0</v>
      </c>
      <c r="I57" s="19">
        <v>0</v>
      </c>
      <c r="J57" s="40" t="s">
        <v>69</v>
      </c>
      <c r="K57" s="29"/>
      <c r="L57" s="46">
        <v>6.4666666666666668</v>
      </c>
      <c r="M57" s="20">
        <v>0.32600000000000001</v>
      </c>
      <c r="N57" s="40">
        <v>19.836400817995909</v>
      </c>
      <c r="O57" s="29"/>
      <c r="P57" s="58">
        <v>0</v>
      </c>
      <c r="Q57" s="19">
        <v>0</v>
      </c>
      <c r="R57" s="20" t="s">
        <v>69</v>
      </c>
      <c r="S57" s="50"/>
      <c r="T57" s="45"/>
      <c r="U57" s="46">
        <v>6.4666666666666668</v>
      </c>
      <c r="V57" s="20">
        <v>0.32600000000000001</v>
      </c>
      <c r="W57" s="20">
        <v>19.836400817995909</v>
      </c>
    </row>
    <row r="58" spans="1:23" ht="12.75" customHeight="1" x14ac:dyDescent="0.25">
      <c r="A58" s="3"/>
      <c r="B58" s="17" t="s">
        <v>33</v>
      </c>
      <c r="C58" s="54">
        <v>5</v>
      </c>
      <c r="D58" s="19">
        <v>6.666666666666667</v>
      </c>
      <c r="E58" s="19">
        <v>0.47099999999999997</v>
      </c>
      <c r="F58" s="40">
        <v>14.154281670205238</v>
      </c>
      <c r="G58" s="29"/>
      <c r="H58" s="58">
        <v>8.6666666666666661</v>
      </c>
      <c r="I58" s="19">
        <v>0.58900000000000008</v>
      </c>
      <c r="J58" s="40">
        <v>14.714204867006222</v>
      </c>
      <c r="K58" s="29"/>
      <c r="L58" s="46">
        <v>15.333333333333332</v>
      </c>
      <c r="M58" s="20">
        <v>1.06</v>
      </c>
      <c r="N58" s="40">
        <v>14.465408805031444</v>
      </c>
      <c r="O58" s="29"/>
      <c r="P58" s="58">
        <v>0</v>
      </c>
      <c r="Q58" s="19">
        <v>0</v>
      </c>
      <c r="R58" s="20" t="s">
        <v>69</v>
      </c>
      <c r="S58" s="50"/>
      <c r="T58" s="45"/>
      <c r="U58" s="46">
        <v>15.333333333333332</v>
      </c>
      <c r="V58" s="20">
        <v>1.06</v>
      </c>
      <c r="W58" s="20">
        <v>14.465408805031444</v>
      </c>
    </row>
    <row r="59" spans="1:23" ht="12.75" customHeight="1" x14ac:dyDescent="0.25">
      <c r="A59" s="3"/>
      <c r="B59" s="17" t="s">
        <v>44</v>
      </c>
      <c r="C59" s="54">
        <v>30</v>
      </c>
      <c r="D59" s="19">
        <v>43.199999999999996</v>
      </c>
      <c r="E59" s="19">
        <v>1.228</v>
      </c>
      <c r="F59" s="40">
        <v>35.179153094462535</v>
      </c>
      <c r="G59" s="29"/>
      <c r="H59" s="58">
        <v>116.19999999999999</v>
      </c>
      <c r="I59" s="19">
        <v>3.6829999999999994</v>
      </c>
      <c r="J59" s="40">
        <v>31.550366549008963</v>
      </c>
      <c r="K59" s="29"/>
      <c r="L59" s="46">
        <v>159.39999999999998</v>
      </c>
      <c r="M59" s="20">
        <v>4.9109999999999996</v>
      </c>
      <c r="N59" s="40">
        <v>32.457747912848703</v>
      </c>
      <c r="O59" s="29"/>
      <c r="P59" s="58">
        <v>0</v>
      </c>
      <c r="Q59" s="19">
        <v>0</v>
      </c>
      <c r="R59" s="20" t="s">
        <v>69</v>
      </c>
      <c r="S59" s="50"/>
      <c r="T59" s="45"/>
      <c r="U59" s="46">
        <v>159.39999999999998</v>
      </c>
      <c r="V59" s="20">
        <v>4.9109999999999996</v>
      </c>
      <c r="W59" s="20">
        <v>32.457747912848703</v>
      </c>
    </row>
    <row r="60" spans="1:23" ht="12.75" customHeight="1" x14ac:dyDescent="0.25">
      <c r="A60" s="3"/>
      <c r="B60" s="17" t="s">
        <v>45</v>
      </c>
      <c r="C60" s="54">
        <v>103</v>
      </c>
      <c r="D60" s="19">
        <v>325.38333333333327</v>
      </c>
      <c r="E60" s="19">
        <v>13.506999999999993</v>
      </c>
      <c r="F60" s="40">
        <v>24.089978036080065</v>
      </c>
      <c r="G60" s="29"/>
      <c r="H60" s="58">
        <v>17.666666666666664</v>
      </c>
      <c r="I60" s="19">
        <v>1.651</v>
      </c>
      <c r="J60" s="40">
        <v>10.700585503735109</v>
      </c>
      <c r="K60" s="29"/>
      <c r="L60" s="46">
        <v>343.04999999999995</v>
      </c>
      <c r="M60" s="20">
        <v>15.157999999999992</v>
      </c>
      <c r="N60" s="40">
        <v>22.631613669349527</v>
      </c>
      <c r="O60" s="29"/>
      <c r="P60" s="58">
        <v>6.7833333333333306</v>
      </c>
      <c r="Q60" s="19">
        <v>1.5879999999999999</v>
      </c>
      <c r="R60" s="20">
        <v>4.2716204869857251</v>
      </c>
      <c r="S60" s="50"/>
      <c r="T60" s="45"/>
      <c r="U60" s="46">
        <v>349.83333333333326</v>
      </c>
      <c r="V60" s="20">
        <v>16.745999999999992</v>
      </c>
      <c r="W60" s="20">
        <v>20.890560929973333</v>
      </c>
    </row>
    <row r="61" spans="1:23" ht="12.75" customHeight="1" x14ac:dyDescent="0.25">
      <c r="A61" s="3"/>
      <c r="B61" s="17" t="s">
        <v>46</v>
      </c>
      <c r="C61" s="54">
        <v>51</v>
      </c>
      <c r="D61" s="19">
        <v>237.60000000000002</v>
      </c>
      <c r="E61" s="19">
        <v>4.4110000000000005</v>
      </c>
      <c r="F61" s="40">
        <v>53.865336658354117</v>
      </c>
      <c r="G61" s="29"/>
      <c r="H61" s="58">
        <v>174.73333333333329</v>
      </c>
      <c r="I61" s="19">
        <v>7.6720000000000015</v>
      </c>
      <c r="J61" s="40">
        <v>22.775460549183165</v>
      </c>
      <c r="K61" s="29"/>
      <c r="L61" s="46">
        <v>412.33333333333331</v>
      </c>
      <c r="M61" s="20">
        <v>12.083000000000002</v>
      </c>
      <c r="N61" s="40">
        <v>34.125079312532755</v>
      </c>
      <c r="O61" s="29"/>
      <c r="P61" s="58">
        <v>35.366666666666674</v>
      </c>
      <c r="Q61" s="19">
        <v>2.8279999999999998</v>
      </c>
      <c r="R61" s="20">
        <v>12.505893446487509</v>
      </c>
      <c r="S61" s="50"/>
      <c r="T61" s="45"/>
      <c r="U61" s="46">
        <v>447.7</v>
      </c>
      <c r="V61" s="20">
        <v>14.911000000000001</v>
      </c>
      <c r="W61" s="20">
        <v>30.024813895781634</v>
      </c>
    </row>
    <row r="62" spans="1:23" ht="12.75" customHeight="1" x14ac:dyDescent="0.25">
      <c r="A62" s="3"/>
      <c r="B62" s="17" t="s">
        <v>47</v>
      </c>
      <c r="C62" s="56">
        <v>103</v>
      </c>
      <c r="D62" s="19">
        <v>264.46666666666664</v>
      </c>
      <c r="E62" s="19">
        <v>4.6150000000000002</v>
      </c>
      <c r="F62" s="40">
        <v>57.305886601661243</v>
      </c>
      <c r="G62" s="29"/>
      <c r="H62" s="58">
        <v>472.06666666666649</v>
      </c>
      <c r="I62" s="19">
        <v>14.369000000000002</v>
      </c>
      <c r="J62" s="40">
        <v>32.853132901848873</v>
      </c>
      <c r="K62" s="29"/>
      <c r="L62" s="46">
        <v>736.53333333333308</v>
      </c>
      <c r="M62" s="20">
        <v>18.984000000000002</v>
      </c>
      <c r="N62" s="40">
        <v>38.797583930327278</v>
      </c>
      <c r="O62" s="29"/>
      <c r="P62" s="58">
        <v>14.833333333333337</v>
      </c>
      <c r="Q62" s="19">
        <v>3.1439999999999997</v>
      </c>
      <c r="R62" s="20">
        <v>4.7179813401187465</v>
      </c>
      <c r="S62" s="50"/>
      <c r="T62" s="45"/>
      <c r="U62" s="46">
        <v>751.36666666666645</v>
      </c>
      <c r="V62" s="20">
        <v>22.128</v>
      </c>
      <c r="W62" s="20">
        <v>33.955471197879</v>
      </c>
    </row>
    <row r="63" spans="1:23" ht="12.75" customHeight="1" x14ac:dyDescent="0.25">
      <c r="A63" s="3"/>
      <c r="B63" s="60" t="s">
        <v>48</v>
      </c>
      <c r="C63" s="72">
        <v>93</v>
      </c>
      <c r="D63" s="70">
        <v>60.533333333333331</v>
      </c>
      <c r="E63" s="70">
        <v>1.7290000000000001</v>
      </c>
      <c r="F63" s="62">
        <v>35.010603431656058</v>
      </c>
      <c r="G63" s="29"/>
      <c r="H63" s="71">
        <v>577.33333333333314</v>
      </c>
      <c r="I63" s="70">
        <v>18.216999999999995</v>
      </c>
      <c r="J63" s="62">
        <v>31.692009295346836</v>
      </c>
      <c r="K63" s="29"/>
      <c r="L63" s="64">
        <v>637.86666666666645</v>
      </c>
      <c r="M63" s="65">
        <v>19.945999999999994</v>
      </c>
      <c r="N63" s="62">
        <v>31.979678465189341</v>
      </c>
      <c r="O63" s="29"/>
      <c r="P63" s="71">
        <v>17.416666666666661</v>
      </c>
      <c r="Q63" s="70">
        <v>1.7599999999999998</v>
      </c>
      <c r="R63" s="65">
        <v>9.8958333333333304</v>
      </c>
      <c r="S63" s="50"/>
      <c r="T63" s="45"/>
      <c r="U63" s="64">
        <v>655.28333333333308</v>
      </c>
      <c r="V63" s="65">
        <v>21.705999999999996</v>
      </c>
      <c r="W63" s="65">
        <v>30.189041432476422</v>
      </c>
    </row>
    <row r="64" spans="1:23" ht="12.75" customHeight="1" x14ac:dyDescent="0.25">
      <c r="A64" s="3"/>
      <c r="B64" s="66" t="s">
        <v>51</v>
      </c>
      <c r="C64" s="66">
        <v>1893</v>
      </c>
      <c r="D64" s="66">
        <v>3394.3833333333323</v>
      </c>
      <c r="E64" s="66">
        <v>105.75999999999996</v>
      </c>
      <c r="F64" s="67">
        <v>32.095152546646496</v>
      </c>
      <c r="G64" s="30"/>
      <c r="H64" s="66">
        <v>2497.3999999999996</v>
      </c>
      <c r="I64" s="66">
        <v>95.481000000000009</v>
      </c>
      <c r="J64" s="67">
        <v>26.155989149673751</v>
      </c>
      <c r="K64" s="30"/>
      <c r="L64" s="67">
        <v>5891.7833333333319</v>
      </c>
      <c r="M64" s="67">
        <v>201.24099999999999</v>
      </c>
      <c r="N64" s="67">
        <v>29.277251322212333</v>
      </c>
      <c r="O64" s="30"/>
      <c r="P64" s="66">
        <v>166.57500000000002</v>
      </c>
      <c r="Q64" s="66">
        <v>25.153999999999996</v>
      </c>
      <c r="R64" s="67">
        <v>6.6222072036256678</v>
      </c>
      <c r="S64" s="51"/>
      <c r="T64" s="53"/>
      <c r="U64" s="67">
        <v>6058.3583333333318</v>
      </c>
      <c r="V64" s="67">
        <v>226.39499999999998</v>
      </c>
      <c r="W64" s="67">
        <v>26.76012426658421</v>
      </c>
    </row>
    <row r="65" spans="1:23" ht="5.0999999999999996" customHeight="1" x14ac:dyDescent="0.25">
      <c r="A65" s="3"/>
      <c r="B65" s="3"/>
      <c r="C65" s="3"/>
      <c r="D65" s="3"/>
      <c r="E65" s="3"/>
      <c r="F65" s="6"/>
      <c r="G65" s="30"/>
      <c r="H65" s="3"/>
      <c r="I65" s="3"/>
      <c r="J65" s="6"/>
      <c r="K65" s="30"/>
      <c r="L65" s="6"/>
      <c r="M65" s="6"/>
      <c r="N65" s="6"/>
      <c r="O65" s="30"/>
      <c r="P65" s="3"/>
      <c r="Q65" s="3"/>
      <c r="R65" s="6"/>
      <c r="S65" s="3"/>
      <c r="T65" s="53"/>
      <c r="U65" s="6"/>
      <c r="V65" s="6"/>
      <c r="W65" s="6"/>
    </row>
    <row r="66" spans="1:23" ht="12.75" customHeight="1" x14ac:dyDescent="0.25">
      <c r="A66" s="3" t="s">
        <v>49</v>
      </c>
      <c r="B66" s="12" t="s">
        <v>65</v>
      </c>
      <c r="C66" s="57">
        <v>7</v>
      </c>
      <c r="D66" s="23">
        <v>0</v>
      </c>
      <c r="E66" s="23">
        <v>0</v>
      </c>
      <c r="F66" s="41" t="s">
        <v>69</v>
      </c>
      <c r="G66" s="29"/>
      <c r="H66" s="59">
        <v>5.2</v>
      </c>
      <c r="I66" s="23">
        <v>6</v>
      </c>
      <c r="J66" s="41">
        <v>0.8666666666666667</v>
      </c>
      <c r="K66" s="29"/>
      <c r="L66" s="47">
        <v>5.2</v>
      </c>
      <c r="M66" s="24">
        <v>6</v>
      </c>
      <c r="N66" s="41">
        <v>0.8666666666666667</v>
      </c>
      <c r="O66" s="29"/>
      <c r="P66" s="59">
        <v>0</v>
      </c>
      <c r="Q66" s="23">
        <v>0</v>
      </c>
      <c r="R66" s="24" t="s">
        <v>69</v>
      </c>
      <c r="S66" s="52"/>
      <c r="T66" s="45"/>
      <c r="U66" s="47">
        <v>5.2</v>
      </c>
      <c r="V66" s="24">
        <v>6</v>
      </c>
      <c r="W66" s="24">
        <v>0.8666666666666667</v>
      </c>
    </row>
    <row r="67" spans="1:23" ht="12.75" customHeight="1" x14ac:dyDescent="0.25">
      <c r="A67" s="3"/>
      <c r="B67" s="17" t="s">
        <v>66</v>
      </c>
      <c r="C67" s="56">
        <v>13</v>
      </c>
      <c r="D67" s="19">
        <v>20</v>
      </c>
      <c r="E67" s="19">
        <v>0.94899999999999995</v>
      </c>
      <c r="F67" s="40">
        <v>21.074815595363543</v>
      </c>
      <c r="G67" s="29"/>
      <c r="H67" s="58">
        <v>17.100000000000001</v>
      </c>
      <c r="I67" s="19">
        <v>2.2480000000000002</v>
      </c>
      <c r="J67" s="40">
        <v>7.6067615658362993</v>
      </c>
      <c r="K67" s="29"/>
      <c r="L67" s="46">
        <v>37.1</v>
      </c>
      <c r="M67" s="20">
        <v>3.1970000000000001</v>
      </c>
      <c r="N67" s="40">
        <v>11.604629340006255</v>
      </c>
      <c r="O67" s="29"/>
      <c r="P67" s="58">
        <v>0</v>
      </c>
      <c r="Q67" s="19">
        <v>0</v>
      </c>
      <c r="R67" s="20" t="s">
        <v>69</v>
      </c>
      <c r="S67" s="50"/>
      <c r="T67" s="45"/>
      <c r="U67" s="46">
        <v>37.1</v>
      </c>
      <c r="V67" s="20">
        <v>3.1970000000000001</v>
      </c>
      <c r="W67" s="20">
        <v>11.604629340006255</v>
      </c>
    </row>
    <row r="68" spans="1:23" ht="12.75" customHeight="1" x14ac:dyDescent="0.25">
      <c r="A68" s="4"/>
      <c r="B68" s="17" t="s">
        <v>67</v>
      </c>
      <c r="C68" s="56">
        <v>1</v>
      </c>
      <c r="D68" s="19">
        <v>1.2</v>
      </c>
      <c r="E68" s="19">
        <v>1</v>
      </c>
      <c r="F68" s="40">
        <v>1.2</v>
      </c>
      <c r="G68" s="29"/>
      <c r="H68" s="58">
        <v>0</v>
      </c>
      <c r="I68" s="19">
        <v>0</v>
      </c>
      <c r="J68" s="40" t="s">
        <v>69</v>
      </c>
      <c r="K68" s="29"/>
      <c r="L68" s="46">
        <v>1.2</v>
      </c>
      <c r="M68" s="20">
        <v>1</v>
      </c>
      <c r="N68" s="40">
        <v>1.2</v>
      </c>
      <c r="O68" s="29"/>
      <c r="P68" s="58">
        <v>0</v>
      </c>
      <c r="Q68" s="19">
        <v>0</v>
      </c>
      <c r="R68" s="20" t="s">
        <v>69</v>
      </c>
      <c r="S68" s="50"/>
      <c r="T68" s="45"/>
      <c r="U68" s="46">
        <v>1.2</v>
      </c>
      <c r="V68" s="20">
        <v>1</v>
      </c>
      <c r="W68" s="20">
        <v>1.2</v>
      </c>
    </row>
    <row r="69" spans="1:23" ht="12.75" customHeight="1" x14ac:dyDescent="0.25">
      <c r="A69" s="4"/>
      <c r="B69" s="60" t="s">
        <v>50</v>
      </c>
      <c r="C69" s="72">
        <v>65</v>
      </c>
      <c r="D69" s="70">
        <v>0</v>
      </c>
      <c r="E69" s="70">
        <v>0</v>
      </c>
      <c r="F69" s="62" t="s">
        <v>69</v>
      </c>
      <c r="G69" s="29"/>
      <c r="H69" s="71">
        <v>28.266666666666669</v>
      </c>
      <c r="I69" s="70">
        <v>1.9350000000000001</v>
      </c>
      <c r="J69" s="62">
        <v>14.608096468561586</v>
      </c>
      <c r="K69" s="29"/>
      <c r="L69" s="64">
        <v>28.266666666666669</v>
      </c>
      <c r="M69" s="65">
        <v>1.9350000000000001</v>
      </c>
      <c r="N69" s="62">
        <v>14.608096468561586</v>
      </c>
      <c r="O69" s="29"/>
      <c r="P69" s="71">
        <v>0.16666666666666666</v>
      </c>
      <c r="Q69" s="70">
        <v>0</v>
      </c>
      <c r="R69" s="65" t="s">
        <v>69</v>
      </c>
      <c r="S69" s="50"/>
      <c r="T69" s="45"/>
      <c r="U69" s="64">
        <v>28.433333333333337</v>
      </c>
      <c r="V69" s="65">
        <v>1.9350000000000001</v>
      </c>
      <c r="W69" s="65">
        <v>14.694229112833765</v>
      </c>
    </row>
    <row r="70" spans="1:23" ht="12.75" customHeight="1" x14ac:dyDescent="0.25">
      <c r="A70" s="4"/>
      <c r="B70" s="66" t="s">
        <v>51</v>
      </c>
      <c r="C70" s="66">
        <v>2693</v>
      </c>
      <c r="D70" s="66">
        <v>21.2</v>
      </c>
      <c r="E70" s="66">
        <v>1.9489999999999998</v>
      </c>
      <c r="F70" s="67">
        <v>10.877373011800923</v>
      </c>
      <c r="G70" s="30"/>
      <c r="H70" s="66">
        <v>50.56666666666667</v>
      </c>
      <c r="I70" s="66">
        <v>10.183000000000002</v>
      </c>
      <c r="J70" s="67">
        <v>4.9657926609708989</v>
      </c>
      <c r="K70" s="30"/>
      <c r="L70" s="67">
        <v>71.766666666666666</v>
      </c>
      <c r="M70" s="67">
        <v>12.132000000000001</v>
      </c>
      <c r="N70" s="67">
        <v>5.9154852181558404</v>
      </c>
      <c r="O70" s="30"/>
      <c r="P70" s="66">
        <v>0.16666666666666666</v>
      </c>
      <c r="Q70" s="66">
        <v>0</v>
      </c>
      <c r="R70" s="67" t="s">
        <v>69</v>
      </c>
      <c r="S70" s="51"/>
      <c r="T70" s="53"/>
      <c r="U70" s="67">
        <v>71.933333333333337</v>
      </c>
      <c r="V70" s="67">
        <v>12.132000000000001</v>
      </c>
      <c r="W70" s="67">
        <v>5.9292229915375314</v>
      </c>
    </row>
    <row r="71" spans="1:23" ht="5.099999999999999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 t="s">
        <v>69</v>
      </c>
      <c r="K71" s="4"/>
      <c r="L71" s="4"/>
      <c r="M71" s="4"/>
      <c r="N71" s="4"/>
      <c r="O71" s="4"/>
      <c r="P71" s="4"/>
      <c r="Q71" s="4"/>
      <c r="R71" s="4" t="s">
        <v>69</v>
      </c>
      <c r="S71" s="4"/>
      <c r="T71" s="4"/>
      <c r="U71" s="4"/>
      <c r="V71" s="4"/>
      <c r="W71" s="4"/>
    </row>
    <row r="72" spans="1:23" ht="12.75" customHeight="1" x14ac:dyDescent="0.25">
      <c r="A72" s="3" t="s">
        <v>52</v>
      </c>
      <c r="B72" s="3"/>
      <c r="C72" s="3" t="e">
        <v>#REF!</v>
      </c>
      <c r="D72" s="3">
        <v>6971.2333333333318</v>
      </c>
      <c r="E72" s="3">
        <v>247.93999999999994</v>
      </c>
      <c r="F72" s="6">
        <v>28.116614234626656</v>
      </c>
      <c r="G72" s="6"/>
      <c r="H72" s="3">
        <v>8603.9500000000007</v>
      </c>
      <c r="I72" s="3">
        <v>405.21900000000005</v>
      </c>
      <c r="J72" s="6">
        <v>21.232839526280848</v>
      </c>
      <c r="K72" s="6"/>
      <c r="L72" s="3">
        <v>15575.183333333332</v>
      </c>
      <c r="M72" s="3">
        <v>653.15899999999999</v>
      </c>
      <c r="N72" s="6">
        <v>23.845929296439813</v>
      </c>
      <c r="O72" s="6"/>
      <c r="P72" s="3">
        <v>1457.4249999999997</v>
      </c>
      <c r="Q72" s="3">
        <v>142.21199999999999</v>
      </c>
      <c r="R72" s="6">
        <v>10.248256124658958</v>
      </c>
      <c r="S72" s="3"/>
      <c r="T72" s="3"/>
      <c r="U72" s="6">
        <v>17032.608333333334</v>
      </c>
      <c r="V72" s="6">
        <v>795.37099999999998</v>
      </c>
      <c r="W72" s="7">
        <v>21.414671057070642</v>
      </c>
    </row>
  </sheetData>
  <mergeCells count="5">
    <mergeCell ref="H2:J2"/>
    <mergeCell ref="L2:N2"/>
    <mergeCell ref="P2:R2"/>
    <mergeCell ref="U2:W2"/>
    <mergeCell ref="D2:F2"/>
  </mergeCells>
  <pageMargins left="0.2" right="0.2" top="0.3" bottom="0.3" header="0.3" footer="0.3"/>
  <pageSetup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Summer 13</vt:lpstr>
      <vt:lpstr>Fall 13</vt:lpstr>
      <vt:lpstr>Winter 14</vt:lpstr>
      <vt:lpstr>Spring 14</vt:lpstr>
      <vt:lpstr>'Fall 13'!Print_Titles</vt:lpstr>
      <vt:lpstr>'Spring 14'!Print_Titles</vt:lpstr>
      <vt:lpstr>'Summer 13'!Print_Titles</vt:lpstr>
      <vt:lpstr>'Winter 14'!Print_Titles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JCHEN13</cp:lastModifiedBy>
  <cp:lastPrinted>2015-03-26T18:59:38Z</cp:lastPrinted>
  <dcterms:created xsi:type="dcterms:W3CDTF">2007-02-23T14:58:14Z</dcterms:created>
  <dcterms:modified xsi:type="dcterms:W3CDTF">2015-03-26T18:59:55Z</dcterms:modified>
</cp:coreProperties>
</file>