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165" windowWidth="14055" windowHeight="8880" activeTab="1"/>
  </bookViews>
  <sheets>
    <sheet name="Summer 2012" sheetId="9" r:id="rId1"/>
    <sheet name="Fall 2012" sheetId="8" r:id="rId2"/>
    <sheet name="Winter 2013" sheetId="7" r:id="rId3"/>
    <sheet name="Spring 13" sheetId="6" r:id="rId4"/>
  </sheets>
  <externalReferences>
    <externalReference r:id="rId5"/>
  </externalReferences>
  <definedNames>
    <definedName name="_xlnm.Print_Titles" localSheetId="1">'Fall 2012'!$2:$2</definedName>
    <definedName name="_xlnm.Print_Titles" localSheetId="3">'Spring 13'!$2:$3</definedName>
  </definedNames>
  <calcPr calcId="145621"/>
</workbook>
</file>

<file path=xl/calcChain.xml><?xml version="1.0" encoding="utf-8"?>
<calcChain xmlns="http://schemas.openxmlformats.org/spreadsheetml/2006/main">
  <c r="R71" i="6" l="1"/>
  <c r="J71" i="6"/>
  <c r="Q69" i="6"/>
  <c r="P69" i="6"/>
  <c r="I69" i="6"/>
  <c r="H69" i="6"/>
  <c r="E69" i="6"/>
  <c r="M69" i="6" s="1"/>
  <c r="D69" i="6"/>
  <c r="C69" i="6"/>
  <c r="B69" i="6"/>
  <c r="Q68" i="6"/>
  <c r="P68" i="6"/>
  <c r="I68" i="6"/>
  <c r="H68" i="6"/>
  <c r="E68" i="6"/>
  <c r="M68" i="6" s="1"/>
  <c r="U68" i="6" s="1"/>
  <c r="D68" i="6"/>
  <c r="C68" i="6"/>
  <c r="B68" i="6"/>
  <c r="Q67" i="6"/>
  <c r="P67" i="6"/>
  <c r="I67" i="6"/>
  <c r="H67" i="6"/>
  <c r="E67" i="6"/>
  <c r="D67" i="6"/>
  <c r="C67" i="6"/>
  <c r="B67" i="6"/>
  <c r="Q66" i="6"/>
  <c r="P66" i="6"/>
  <c r="I66" i="6"/>
  <c r="H66" i="6"/>
  <c r="J66" i="6" s="1"/>
  <c r="E66" i="6"/>
  <c r="D66" i="6"/>
  <c r="C66" i="6"/>
  <c r="B66" i="6"/>
  <c r="A66" i="6"/>
  <c r="Q63" i="6"/>
  <c r="P63" i="6"/>
  <c r="I63" i="6"/>
  <c r="H63" i="6"/>
  <c r="E63" i="6"/>
  <c r="D63" i="6"/>
  <c r="C63" i="6"/>
  <c r="B63" i="6"/>
  <c r="Q62" i="6"/>
  <c r="P62" i="6"/>
  <c r="I62" i="6"/>
  <c r="H62" i="6"/>
  <c r="E62" i="6"/>
  <c r="D62" i="6"/>
  <c r="C62" i="6"/>
  <c r="B62" i="6"/>
  <c r="Q61" i="6"/>
  <c r="P61" i="6"/>
  <c r="I61" i="6"/>
  <c r="H61" i="6"/>
  <c r="E61" i="6"/>
  <c r="D61" i="6"/>
  <c r="C61" i="6"/>
  <c r="B61" i="6"/>
  <c r="Q60" i="6"/>
  <c r="P60" i="6"/>
  <c r="I60" i="6"/>
  <c r="H60" i="6"/>
  <c r="E60" i="6"/>
  <c r="D60" i="6"/>
  <c r="C60" i="6"/>
  <c r="B60" i="6"/>
  <c r="Q59" i="6"/>
  <c r="P59" i="6"/>
  <c r="I59" i="6"/>
  <c r="H59" i="6"/>
  <c r="E59" i="6"/>
  <c r="D59" i="6"/>
  <c r="C59" i="6"/>
  <c r="B59" i="6"/>
  <c r="Q58" i="6"/>
  <c r="P58" i="6"/>
  <c r="I58" i="6"/>
  <c r="H58" i="6"/>
  <c r="E58" i="6"/>
  <c r="D58" i="6"/>
  <c r="C58" i="6"/>
  <c r="B58" i="6"/>
  <c r="Q57" i="6"/>
  <c r="P57" i="6"/>
  <c r="I57" i="6"/>
  <c r="H57" i="6"/>
  <c r="E57" i="6"/>
  <c r="D57" i="6"/>
  <c r="C57" i="6"/>
  <c r="B57" i="6"/>
  <c r="Q56" i="6"/>
  <c r="P56" i="6"/>
  <c r="I56" i="6"/>
  <c r="M56" i="6" s="1"/>
  <c r="U56" i="6" s="1"/>
  <c r="H56" i="6"/>
  <c r="J56" i="6" s="1"/>
  <c r="E56" i="6"/>
  <c r="D56" i="6"/>
  <c r="C56" i="6"/>
  <c r="B56" i="6"/>
  <c r="Q55" i="6"/>
  <c r="P55" i="6"/>
  <c r="I55" i="6"/>
  <c r="H55" i="6"/>
  <c r="J55" i="6" s="1"/>
  <c r="E55" i="6"/>
  <c r="D55" i="6"/>
  <c r="C55" i="6"/>
  <c r="B55" i="6"/>
  <c r="Q54" i="6"/>
  <c r="P54" i="6"/>
  <c r="I54" i="6"/>
  <c r="H54" i="6"/>
  <c r="E54" i="6"/>
  <c r="D54" i="6"/>
  <c r="C54" i="6"/>
  <c r="B54" i="6"/>
  <c r="Q53" i="6"/>
  <c r="P53" i="6"/>
  <c r="I53" i="6"/>
  <c r="H53" i="6"/>
  <c r="E53" i="6"/>
  <c r="D53" i="6"/>
  <c r="C53" i="6"/>
  <c r="B53" i="6"/>
  <c r="Q52" i="6"/>
  <c r="P52" i="6"/>
  <c r="I52" i="6"/>
  <c r="H52" i="6"/>
  <c r="E52" i="6"/>
  <c r="D52" i="6"/>
  <c r="C52" i="6"/>
  <c r="B52" i="6"/>
  <c r="Q51" i="6"/>
  <c r="P51" i="6"/>
  <c r="I51" i="6"/>
  <c r="H51" i="6"/>
  <c r="E51" i="6"/>
  <c r="D51" i="6"/>
  <c r="C51" i="6"/>
  <c r="B51" i="6"/>
  <c r="Q50" i="6"/>
  <c r="P50" i="6"/>
  <c r="I50" i="6"/>
  <c r="H50" i="6"/>
  <c r="E50" i="6"/>
  <c r="D50" i="6"/>
  <c r="C50" i="6"/>
  <c r="B50" i="6"/>
  <c r="Q49" i="6"/>
  <c r="P49" i="6"/>
  <c r="I49" i="6"/>
  <c r="H49" i="6"/>
  <c r="J49" i="6" s="1"/>
  <c r="E49" i="6"/>
  <c r="D49" i="6"/>
  <c r="C49" i="6"/>
  <c r="B49" i="6"/>
  <c r="Q48" i="6"/>
  <c r="P48" i="6"/>
  <c r="I48" i="6"/>
  <c r="H48" i="6"/>
  <c r="E48" i="6"/>
  <c r="D48" i="6"/>
  <c r="C48" i="6"/>
  <c r="B48" i="6"/>
  <c r="A48" i="6"/>
  <c r="R47" i="6"/>
  <c r="J47" i="6"/>
  <c r="F47" i="6"/>
  <c r="Q45" i="6"/>
  <c r="P45" i="6"/>
  <c r="I45" i="6"/>
  <c r="M45" i="6" s="1"/>
  <c r="U45" i="6" s="1"/>
  <c r="H45" i="6"/>
  <c r="E45" i="6"/>
  <c r="D45" i="6"/>
  <c r="C45" i="6"/>
  <c r="B45" i="6"/>
  <c r="Q44" i="6"/>
  <c r="P44" i="6"/>
  <c r="I44" i="6"/>
  <c r="H44" i="6"/>
  <c r="E44" i="6"/>
  <c r="D44" i="6"/>
  <c r="C44" i="6"/>
  <c r="B44" i="6"/>
  <c r="Q43" i="6"/>
  <c r="P43" i="6"/>
  <c r="I43" i="6"/>
  <c r="H43" i="6"/>
  <c r="J43" i="6" s="1"/>
  <c r="E43" i="6"/>
  <c r="D43" i="6"/>
  <c r="C43" i="6"/>
  <c r="B43" i="6"/>
  <c r="Q42" i="6"/>
  <c r="P42" i="6"/>
  <c r="I42" i="6"/>
  <c r="H42" i="6"/>
  <c r="E42" i="6"/>
  <c r="D42" i="6"/>
  <c r="C42" i="6"/>
  <c r="B42" i="6"/>
  <c r="Q41" i="6"/>
  <c r="P41" i="6"/>
  <c r="I41" i="6"/>
  <c r="H41" i="6"/>
  <c r="J41" i="6" s="1"/>
  <c r="E41" i="6"/>
  <c r="D41" i="6"/>
  <c r="C41" i="6"/>
  <c r="B41" i="6"/>
  <c r="Q40" i="6"/>
  <c r="P40" i="6"/>
  <c r="I40" i="6"/>
  <c r="H40" i="6"/>
  <c r="E40" i="6"/>
  <c r="D40" i="6"/>
  <c r="C40" i="6"/>
  <c r="B40" i="6"/>
  <c r="Q39" i="6"/>
  <c r="P39" i="6"/>
  <c r="I39" i="6"/>
  <c r="H39" i="6"/>
  <c r="J39" i="6" s="1"/>
  <c r="E39" i="6"/>
  <c r="D39" i="6"/>
  <c r="C39" i="6"/>
  <c r="B39" i="6"/>
  <c r="Q38" i="6"/>
  <c r="P38" i="6"/>
  <c r="I38" i="6"/>
  <c r="H38" i="6"/>
  <c r="E38" i="6"/>
  <c r="D38" i="6"/>
  <c r="C38" i="6"/>
  <c r="B38" i="6"/>
  <c r="Q37" i="6"/>
  <c r="P37" i="6"/>
  <c r="I37" i="6"/>
  <c r="H37" i="6"/>
  <c r="E37" i="6"/>
  <c r="D37" i="6"/>
  <c r="C37" i="6"/>
  <c r="B37" i="6"/>
  <c r="A37" i="6"/>
  <c r="R36" i="6"/>
  <c r="J36" i="6"/>
  <c r="F36" i="6"/>
  <c r="Q34" i="6"/>
  <c r="P34" i="6"/>
  <c r="I34" i="6"/>
  <c r="H34" i="6"/>
  <c r="E34" i="6"/>
  <c r="D34" i="6"/>
  <c r="C34" i="6"/>
  <c r="B34" i="6"/>
  <c r="Q33" i="6"/>
  <c r="P33" i="6"/>
  <c r="I33" i="6"/>
  <c r="H33" i="6"/>
  <c r="J33" i="6" s="1"/>
  <c r="E33" i="6"/>
  <c r="D33" i="6"/>
  <c r="C33" i="6"/>
  <c r="B33" i="6"/>
  <c r="Q32" i="6"/>
  <c r="P32" i="6"/>
  <c r="I32" i="6"/>
  <c r="H32" i="6"/>
  <c r="J32" i="6" s="1"/>
  <c r="E32" i="6"/>
  <c r="D32" i="6"/>
  <c r="C32" i="6"/>
  <c r="B32" i="6"/>
  <c r="Q31" i="6"/>
  <c r="P31" i="6"/>
  <c r="I31" i="6"/>
  <c r="H31" i="6"/>
  <c r="E31" i="6"/>
  <c r="D31" i="6"/>
  <c r="C31" i="6"/>
  <c r="B31" i="6"/>
  <c r="Q30" i="6"/>
  <c r="P30" i="6"/>
  <c r="I30" i="6"/>
  <c r="H30" i="6"/>
  <c r="E30" i="6"/>
  <c r="D30" i="6"/>
  <c r="C30" i="6"/>
  <c r="B30" i="6"/>
  <c r="Q29" i="6"/>
  <c r="P29" i="6"/>
  <c r="I29" i="6"/>
  <c r="H29" i="6"/>
  <c r="E29" i="6"/>
  <c r="D29" i="6"/>
  <c r="C29" i="6"/>
  <c r="C35" i="6" s="1"/>
  <c r="B29" i="6"/>
  <c r="A29" i="6"/>
  <c r="R28" i="6"/>
  <c r="J28" i="6"/>
  <c r="F28" i="6"/>
  <c r="Q26" i="6"/>
  <c r="P26" i="6"/>
  <c r="I26" i="6"/>
  <c r="H26" i="6"/>
  <c r="E26" i="6"/>
  <c r="D26" i="6"/>
  <c r="C26" i="6"/>
  <c r="B26" i="6"/>
  <c r="Q25" i="6"/>
  <c r="P25" i="6"/>
  <c r="I25" i="6"/>
  <c r="H25" i="6"/>
  <c r="E25" i="6"/>
  <c r="D25" i="6"/>
  <c r="C25" i="6"/>
  <c r="B25" i="6"/>
  <c r="Q24" i="6"/>
  <c r="P24" i="6"/>
  <c r="I24" i="6"/>
  <c r="H24" i="6"/>
  <c r="E24" i="6"/>
  <c r="D24" i="6"/>
  <c r="C24" i="6"/>
  <c r="B24" i="6"/>
  <c r="A24" i="6"/>
  <c r="R23" i="6"/>
  <c r="J23" i="6"/>
  <c r="F23" i="6"/>
  <c r="Q21" i="6"/>
  <c r="P21" i="6"/>
  <c r="I21" i="6"/>
  <c r="M21" i="6" s="1"/>
  <c r="H21" i="6"/>
  <c r="E21" i="6"/>
  <c r="D21" i="6"/>
  <c r="C21" i="6"/>
  <c r="B21" i="6"/>
  <c r="Q20" i="6"/>
  <c r="P20" i="6"/>
  <c r="I20" i="6"/>
  <c r="H20" i="6"/>
  <c r="E20" i="6"/>
  <c r="D20" i="6"/>
  <c r="C20" i="6"/>
  <c r="B20" i="6"/>
  <c r="Q19" i="6"/>
  <c r="P19" i="6"/>
  <c r="I19" i="6"/>
  <c r="H19" i="6"/>
  <c r="E19" i="6"/>
  <c r="D19" i="6"/>
  <c r="C19" i="6"/>
  <c r="B19" i="6"/>
  <c r="Q18" i="6"/>
  <c r="P18" i="6"/>
  <c r="I18" i="6"/>
  <c r="H18" i="6"/>
  <c r="E18" i="6"/>
  <c r="D18" i="6"/>
  <c r="C18" i="6"/>
  <c r="B18" i="6"/>
  <c r="Q17" i="6"/>
  <c r="P17" i="6"/>
  <c r="I17" i="6"/>
  <c r="H17" i="6"/>
  <c r="E17" i="6"/>
  <c r="D17" i="6"/>
  <c r="C17" i="6"/>
  <c r="B17" i="6"/>
  <c r="Q16" i="6"/>
  <c r="P16" i="6"/>
  <c r="I16" i="6"/>
  <c r="H16" i="6"/>
  <c r="E16" i="6"/>
  <c r="D16" i="6"/>
  <c r="C16" i="6"/>
  <c r="B16" i="6"/>
  <c r="Q15" i="6"/>
  <c r="P15" i="6"/>
  <c r="I15" i="6"/>
  <c r="H15" i="6"/>
  <c r="E15" i="6"/>
  <c r="D15" i="6"/>
  <c r="C15" i="6"/>
  <c r="B15" i="6"/>
  <c r="A15" i="6"/>
  <c r="Q12" i="6"/>
  <c r="P12" i="6"/>
  <c r="I12" i="6"/>
  <c r="H12" i="6"/>
  <c r="E12" i="6"/>
  <c r="D12" i="6"/>
  <c r="L12" i="6" s="1"/>
  <c r="C12" i="6"/>
  <c r="B12" i="6"/>
  <c r="Q11" i="6"/>
  <c r="P11" i="6"/>
  <c r="R11" i="6" s="1"/>
  <c r="I11" i="6"/>
  <c r="H11" i="6"/>
  <c r="E11" i="6"/>
  <c r="D11" i="6"/>
  <c r="C11" i="6"/>
  <c r="B11" i="6"/>
  <c r="Q10" i="6"/>
  <c r="P10" i="6"/>
  <c r="I10" i="6"/>
  <c r="H10" i="6"/>
  <c r="E10" i="6"/>
  <c r="D10" i="6"/>
  <c r="C10" i="6"/>
  <c r="B10" i="6"/>
  <c r="Q9" i="6"/>
  <c r="P9" i="6"/>
  <c r="I9" i="6"/>
  <c r="H9" i="6"/>
  <c r="E9" i="6"/>
  <c r="D9" i="6"/>
  <c r="C9" i="6"/>
  <c r="B9" i="6"/>
  <c r="Q8" i="6"/>
  <c r="P8" i="6"/>
  <c r="I8" i="6"/>
  <c r="H8" i="6"/>
  <c r="E8" i="6"/>
  <c r="D8" i="6"/>
  <c r="F8" i="6" s="1"/>
  <c r="C8" i="6"/>
  <c r="B8" i="6"/>
  <c r="Q7" i="6"/>
  <c r="P7" i="6"/>
  <c r="R7" i="6" s="1"/>
  <c r="I7" i="6"/>
  <c r="H7" i="6"/>
  <c r="E7" i="6"/>
  <c r="D7" i="6"/>
  <c r="C7" i="6"/>
  <c r="B7" i="6"/>
  <c r="Q6" i="6"/>
  <c r="P6" i="6"/>
  <c r="I6" i="6"/>
  <c r="H6" i="6"/>
  <c r="E6" i="6"/>
  <c r="D6" i="6"/>
  <c r="C6" i="6"/>
  <c r="B6" i="6"/>
  <c r="Q5" i="6"/>
  <c r="P5" i="6"/>
  <c r="I5" i="6"/>
  <c r="H5" i="6"/>
  <c r="E5" i="6"/>
  <c r="D5" i="6"/>
  <c r="C5" i="6"/>
  <c r="B5" i="6"/>
  <c r="Q4" i="6"/>
  <c r="P4" i="6"/>
  <c r="I4" i="6"/>
  <c r="H4" i="6"/>
  <c r="E4" i="6"/>
  <c r="D4" i="6"/>
  <c r="L4" i="6" s="1"/>
  <c r="C4" i="6"/>
  <c r="B4" i="6"/>
  <c r="A4" i="6"/>
  <c r="J8" i="6" l="1"/>
  <c r="J9" i="6"/>
  <c r="J57" i="6"/>
  <c r="J59" i="6"/>
  <c r="R69" i="6"/>
  <c r="J5" i="6"/>
  <c r="J7" i="6"/>
  <c r="R18" i="6"/>
  <c r="R19" i="6"/>
  <c r="R20" i="6"/>
  <c r="R24" i="6"/>
  <c r="R26" i="6"/>
  <c r="R38" i="6"/>
  <c r="F42" i="6"/>
  <c r="R43" i="6"/>
  <c r="R44" i="6"/>
  <c r="R45" i="6"/>
  <c r="F48" i="6"/>
  <c r="R51" i="6"/>
  <c r="F52" i="6"/>
  <c r="R55" i="6"/>
  <c r="R61" i="6"/>
  <c r="R62" i="6"/>
  <c r="R63" i="6"/>
  <c r="M4" i="6"/>
  <c r="U4" i="6" s="1"/>
  <c r="L43" i="6"/>
  <c r="T43" i="6" s="1"/>
  <c r="J4" i="6"/>
  <c r="M8" i="6"/>
  <c r="U8" i="6" s="1"/>
  <c r="L9" i="6"/>
  <c r="M12" i="6"/>
  <c r="U12" i="6" s="1"/>
  <c r="J16" i="6"/>
  <c r="J21" i="6"/>
  <c r="J24" i="6"/>
  <c r="J26" i="6"/>
  <c r="F30" i="6"/>
  <c r="R30" i="6"/>
  <c r="R33" i="6"/>
  <c r="F34" i="6"/>
  <c r="R37" i="6"/>
  <c r="M38" i="6"/>
  <c r="M41" i="6"/>
  <c r="U41" i="6" s="1"/>
  <c r="M42" i="6"/>
  <c r="U42" i="6" s="1"/>
  <c r="M50" i="6"/>
  <c r="U50" i="6" s="1"/>
  <c r="M51" i="6"/>
  <c r="U51" i="6" s="1"/>
  <c r="M52" i="6"/>
  <c r="U52" i="6" s="1"/>
  <c r="M59" i="6"/>
  <c r="U59" i="6" s="1"/>
  <c r="R59" i="6"/>
  <c r="M60" i="6"/>
  <c r="U60" i="6" s="1"/>
  <c r="R60" i="6"/>
  <c r="J44" i="6"/>
  <c r="L38" i="6"/>
  <c r="T38" i="6" s="1"/>
  <c r="L39" i="6"/>
  <c r="L61" i="6"/>
  <c r="T61" i="6" s="1"/>
  <c r="L5" i="6"/>
  <c r="T5" i="6" s="1"/>
  <c r="L6" i="6"/>
  <c r="N6" i="6" s="1"/>
  <c r="L7" i="6"/>
  <c r="L8" i="6"/>
  <c r="T8" i="6" s="1"/>
  <c r="L17" i="6"/>
  <c r="T17" i="6" s="1"/>
  <c r="L19" i="6"/>
  <c r="T19" i="6" s="1"/>
  <c r="M6" i="6"/>
  <c r="U6" i="6" s="1"/>
  <c r="M7" i="6"/>
  <c r="U7" i="6" s="1"/>
  <c r="J10" i="6"/>
  <c r="R16" i="6"/>
  <c r="R21" i="6"/>
  <c r="F24" i="6"/>
  <c r="F31" i="6"/>
  <c r="R34" i="6"/>
  <c r="M39" i="6"/>
  <c r="N39" i="6" s="1"/>
  <c r="M48" i="6"/>
  <c r="R49" i="6"/>
  <c r="R50" i="6"/>
  <c r="J52" i="6"/>
  <c r="M54" i="6"/>
  <c r="U54" i="6" s="1"/>
  <c r="M55" i="6"/>
  <c r="U55" i="6" s="1"/>
  <c r="F60" i="6"/>
  <c r="J62" i="6"/>
  <c r="M63" i="6"/>
  <c r="U63" i="6" s="1"/>
  <c r="R68" i="6"/>
  <c r="F69" i="6"/>
  <c r="F4" i="6"/>
  <c r="J19" i="6"/>
  <c r="R41" i="6"/>
  <c r="R42" i="6"/>
  <c r="J53" i="6"/>
  <c r="J61" i="6"/>
  <c r="M10" i="6"/>
  <c r="U10" i="6" s="1"/>
  <c r="L21" i="6"/>
  <c r="T21" i="6" s="1"/>
  <c r="J31" i="6"/>
  <c r="L48" i="6"/>
  <c r="N48" i="6" s="1"/>
  <c r="J50" i="6"/>
  <c r="L53" i="6"/>
  <c r="T53" i="6" s="1"/>
  <c r="L56" i="6"/>
  <c r="L57" i="6"/>
  <c r="T57" i="6" s="1"/>
  <c r="L66" i="6"/>
  <c r="T66" i="6" s="1"/>
  <c r="N4" i="6"/>
  <c r="R5" i="6"/>
  <c r="R6" i="6"/>
  <c r="L10" i="6"/>
  <c r="T10" i="6" s="1"/>
  <c r="J12" i="6"/>
  <c r="Q22" i="6"/>
  <c r="M16" i="6"/>
  <c r="U16" i="6" s="1"/>
  <c r="M17" i="6"/>
  <c r="U17" i="6" s="1"/>
  <c r="J20" i="6"/>
  <c r="F21" i="6"/>
  <c r="P27" i="6"/>
  <c r="P35" i="6"/>
  <c r="M32" i="6"/>
  <c r="U32" i="6" s="1"/>
  <c r="R32" i="6"/>
  <c r="M34" i="6"/>
  <c r="U34" i="6" s="1"/>
  <c r="E46" i="6"/>
  <c r="J42" i="6"/>
  <c r="J45" i="6"/>
  <c r="I64" i="6"/>
  <c r="L49" i="6"/>
  <c r="T49" i="6" s="1"/>
  <c r="L52" i="6"/>
  <c r="N52" i="6" s="1"/>
  <c r="R53" i="6"/>
  <c r="R54" i="6"/>
  <c r="L55" i="6"/>
  <c r="N55" i="6" s="1"/>
  <c r="F56" i="6"/>
  <c r="J60" i="6"/>
  <c r="J63" i="6"/>
  <c r="I70" i="6"/>
  <c r="J69" i="6"/>
  <c r="R8" i="6"/>
  <c r="R17" i="6"/>
  <c r="F18" i="6"/>
  <c r="U21" i="6"/>
  <c r="V21" i="6" s="1"/>
  <c r="L24" i="6"/>
  <c r="D27" i="6"/>
  <c r="L26" i="6"/>
  <c r="T26" i="6" s="1"/>
  <c r="E27" i="6"/>
  <c r="F27" i="6" s="1"/>
  <c r="M31" i="6"/>
  <c r="U31" i="6" s="1"/>
  <c r="L31" i="6"/>
  <c r="T31" i="6" s="1"/>
  <c r="F38" i="6"/>
  <c r="F39" i="6"/>
  <c r="J40" i="6"/>
  <c r="L42" i="6"/>
  <c r="R56" i="6"/>
  <c r="J58" i="6"/>
  <c r="L60" i="6"/>
  <c r="T60" i="6" s="1"/>
  <c r="V60" i="6" s="1"/>
  <c r="J67" i="6"/>
  <c r="L69" i="6"/>
  <c r="N69" i="6" s="1"/>
  <c r="M9" i="6"/>
  <c r="U9" i="6" s="1"/>
  <c r="M11" i="6"/>
  <c r="U11" i="6" s="1"/>
  <c r="J15" i="6"/>
  <c r="I13" i="6"/>
  <c r="Q13" i="6"/>
  <c r="M5" i="6"/>
  <c r="U5" i="6" s="1"/>
  <c r="J6" i="6"/>
  <c r="R9" i="6"/>
  <c r="J11" i="6"/>
  <c r="F12" i="6"/>
  <c r="R12" i="6"/>
  <c r="D22" i="6"/>
  <c r="L16" i="6"/>
  <c r="N16" i="6" s="1"/>
  <c r="J17" i="6"/>
  <c r="L18" i="6"/>
  <c r="F19" i="6"/>
  <c r="M20" i="6"/>
  <c r="U20" i="6" s="1"/>
  <c r="M26" i="6"/>
  <c r="U26" i="6" s="1"/>
  <c r="H27" i="6"/>
  <c r="M30" i="6"/>
  <c r="U30" i="6" s="1"/>
  <c r="L32" i="6"/>
  <c r="N32" i="6" s="1"/>
  <c r="M33" i="6"/>
  <c r="U33" i="6" s="1"/>
  <c r="J38" i="6"/>
  <c r="R40" i="6"/>
  <c r="L41" i="6"/>
  <c r="N41" i="6" s="1"/>
  <c r="J48" i="6"/>
  <c r="J51" i="6"/>
  <c r="R52" i="6"/>
  <c r="J54" i="6"/>
  <c r="R57" i="6"/>
  <c r="R58" i="6"/>
  <c r="L59" i="6"/>
  <c r="T59" i="6" s="1"/>
  <c r="V59" i="6" s="1"/>
  <c r="R67" i="6"/>
  <c r="T7" i="6"/>
  <c r="N7" i="6"/>
  <c r="V10" i="6"/>
  <c r="T12" i="6"/>
  <c r="T18" i="6"/>
  <c r="M53" i="6"/>
  <c r="U53" i="6" s="1"/>
  <c r="F53" i="6"/>
  <c r="C13" i="6"/>
  <c r="C22" i="6" s="1"/>
  <c r="F9" i="6"/>
  <c r="F10" i="6"/>
  <c r="E22" i="6"/>
  <c r="T4" i="6"/>
  <c r="L11" i="6"/>
  <c r="F11" i="6"/>
  <c r="E13" i="6"/>
  <c r="P13" i="6"/>
  <c r="F7" i="6"/>
  <c r="R10" i="6"/>
  <c r="H22" i="6"/>
  <c r="P22" i="6"/>
  <c r="R22" i="6" s="1"/>
  <c r="F17" i="6"/>
  <c r="M18" i="6"/>
  <c r="U18" i="6" s="1"/>
  <c r="M19" i="6"/>
  <c r="U19" i="6" s="1"/>
  <c r="L20" i="6"/>
  <c r="Q27" i="6"/>
  <c r="R25" i="6"/>
  <c r="J29" i="6"/>
  <c r="R31" i="6"/>
  <c r="C46" i="6"/>
  <c r="C64" i="6" s="1"/>
  <c r="C70" i="6" s="1"/>
  <c r="L44" i="6"/>
  <c r="F44" i="6"/>
  <c r="D64" i="6"/>
  <c r="R48" i="6"/>
  <c r="Q64" i="6"/>
  <c r="L67" i="6"/>
  <c r="F67" i="6"/>
  <c r="Q70" i="6"/>
  <c r="L27" i="6"/>
  <c r="I27" i="6"/>
  <c r="J25" i="6"/>
  <c r="I35" i="6"/>
  <c r="M29" i="6"/>
  <c r="U29" i="6" s="1"/>
  <c r="D13" i="6"/>
  <c r="L15" i="6"/>
  <c r="M25" i="6"/>
  <c r="U25" i="6" s="1"/>
  <c r="L25" i="6"/>
  <c r="L29" i="6"/>
  <c r="F29" i="6"/>
  <c r="D35" i="6"/>
  <c r="L30" i="6"/>
  <c r="J30" i="6"/>
  <c r="U39" i="6"/>
  <c r="I22" i="6"/>
  <c r="L62" i="6"/>
  <c r="F62" i="6"/>
  <c r="H13" i="6"/>
  <c r="R4" i="6"/>
  <c r="F5" i="6"/>
  <c r="T9" i="6"/>
  <c r="M24" i="6"/>
  <c r="U24" i="6" s="1"/>
  <c r="F6" i="6"/>
  <c r="F15" i="6"/>
  <c r="J18" i="6"/>
  <c r="T24" i="6"/>
  <c r="F25" i="6"/>
  <c r="N31" i="6"/>
  <c r="L33" i="6"/>
  <c r="F33" i="6"/>
  <c r="L34" i="6"/>
  <c r="J34" i="6"/>
  <c r="J68" i="6"/>
  <c r="H70" i="6"/>
  <c r="M15" i="6"/>
  <c r="U15" i="6" s="1"/>
  <c r="R15" i="6"/>
  <c r="F16" i="6"/>
  <c r="F20" i="6"/>
  <c r="F26" i="6"/>
  <c r="F32" i="6"/>
  <c r="J37" i="6"/>
  <c r="P46" i="6"/>
  <c r="U38" i="6"/>
  <c r="L40" i="6"/>
  <c r="F40" i="6"/>
  <c r="M44" i="6"/>
  <c r="U44" i="6" s="1"/>
  <c r="E64" i="6"/>
  <c r="T48" i="6"/>
  <c r="M49" i="6"/>
  <c r="U49" i="6" s="1"/>
  <c r="F49" i="6"/>
  <c r="L51" i="6"/>
  <c r="L58" i="6"/>
  <c r="F58" i="6"/>
  <c r="M62" i="6"/>
  <c r="U62" i="6" s="1"/>
  <c r="D70" i="6"/>
  <c r="M67" i="6"/>
  <c r="U67" i="6" s="1"/>
  <c r="T69" i="6"/>
  <c r="Q35" i="6"/>
  <c r="E35" i="6"/>
  <c r="I46" i="6"/>
  <c r="M46" i="6" s="1"/>
  <c r="Q46" i="6"/>
  <c r="T39" i="6"/>
  <c r="M40" i="6"/>
  <c r="U40" i="6" s="1"/>
  <c r="T42" i="6"/>
  <c r="V42" i="6" s="1"/>
  <c r="M43" i="6"/>
  <c r="U43" i="6" s="1"/>
  <c r="F43" i="6"/>
  <c r="L45" i="6"/>
  <c r="U48" i="6"/>
  <c r="L54" i="6"/>
  <c r="F54" i="6"/>
  <c r="M58" i="6"/>
  <c r="U58" i="6" s="1"/>
  <c r="N60" i="6"/>
  <c r="M61" i="6"/>
  <c r="U61" i="6" s="1"/>
  <c r="F61" i="6"/>
  <c r="L63" i="6"/>
  <c r="M66" i="6"/>
  <c r="U66" i="6" s="1"/>
  <c r="F66" i="6"/>
  <c r="E70" i="6"/>
  <c r="L68" i="6"/>
  <c r="U69" i="6"/>
  <c r="H35" i="6"/>
  <c r="R29" i="6"/>
  <c r="D46" i="6"/>
  <c r="L37" i="6"/>
  <c r="F37" i="6"/>
  <c r="M37" i="6"/>
  <c r="U37" i="6" s="1"/>
  <c r="R39" i="6"/>
  <c r="H46" i="6"/>
  <c r="P64" i="6"/>
  <c r="L50" i="6"/>
  <c r="F50" i="6"/>
  <c r="T56" i="6"/>
  <c r="V56" i="6" s="1"/>
  <c r="N56" i="6"/>
  <c r="M57" i="6"/>
  <c r="U57" i="6" s="1"/>
  <c r="F57" i="6"/>
  <c r="N59" i="6"/>
  <c r="H64" i="6"/>
  <c r="J64" i="6" s="1"/>
  <c r="R66" i="6"/>
  <c r="P70" i="6"/>
  <c r="F41" i="6"/>
  <c r="N43" i="6"/>
  <c r="F45" i="6"/>
  <c r="F51" i="6"/>
  <c r="F55" i="6"/>
  <c r="F59" i="6"/>
  <c r="F63" i="6"/>
  <c r="F68" i="6"/>
  <c r="V26" i="6" l="1"/>
  <c r="N61" i="6"/>
  <c r="N5" i="6"/>
  <c r="N42" i="6"/>
  <c r="V8" i="6"/>
  <c r="T41" i="6"/>
  <c r="V41" i="6" s="1"/>
  <c r="V66" i="6"/>
  <c r="M64" i="6"/>
  <c r="U64" i="6" s="1"/>
  <c r="N26" i="6"/>
  <c r="V53" i="6"/>
  <c r="N38" i="6"/>
  <c r="V17" i="6"/>
  <c r="N21" i="6"/>
  <c r="R70" i="6"/>
  <c r="V61" i="6"/>
  <c r="V43" i="6"/>
  <c r="V4" i="6"/>
  <c r="T52" i="6"/>
  <c r="V52" i="6" s="1"/>
  <c r="N12" i="6"/>
  <c r="V7" i="6"/>
  <c r="T16" i="6"/>
  <c r="V16" i="6" s="1"/>
  <c r="T32" i="6"/>
  <c r="V32" i="6" s="1"/>
  <c r="M27" i="6"/>
  <c r="U27" i="6" s="1"/>
  <c r="N8" i="6"/>
  <c r="V12" i="6"/>
  <c r="T6" i="6"/>
  <c r="V6" i="6" s="1"/>
  <c r="V5" i="6"/>
  <c r="R64" i="6"/>
  <c r="N49" i="6"/>
  <c r="N53" i="6"/>
  <c r="J35" i="6"/>
  <c r="M35" i="6"/>
  <c r="U35" i="6" s="1"/>
  <c r="T55" i="6"/>
  <c r="V55" i="6" s="1"/>
  <c r="J22" i="6"/>
  <c r="N10" i="6"/>
  <c r="N9" i="6"/>
  <c r="N66" i="6"/>
  <c r="V31" i="6"/>
  <c r="I72" i="6"/>
  <c r="J46" i="6"/>
  <c r="M70" i="6"/>
  <c r="U70" i="6" s="1"/>
  <c r="R35" i="6"/>
  <c r="J70" i="6"/>
  <c r="V9" i="6"/>
  <c r="Q72" i="6"/>
  <c r="F22" i="6"/>
  <c r="N18" i="6"/>
  <c r="N17" i="6"/>
  <c r="R27" i="6"/>
  <c r="J27" i="6"/>
  <c r="N57" i="6"/>
  <c r="V24" i="6"/>
  <c r="V57" i="6"/>
  <c r="T63" i="6"/>
  <c r="V63" i="6" s="1"/>
  <c r="N63" i="6"/>
  <c r="N54" i="6"/>
  <c r="T54" i="6"/>
  <c r="V54" i="6" s="1"/>
  <c r="U46" i="6"/>
  <c r="V69" i="6"/>
  <c r="V49" i="6"/>
  <c r="V48" i="6"/>
  <c r="N40" i="6"/>
  <c r="T40" i="6"/>
  <c r="V40" i="6" s="1"/>
  <c r="N24" i="6"/>
  <c r="T62" i="6"/>
  <c r="V62" i="6" s="1"/>
  <c r="N62" i="6"/>
  <c r="N29" i="6"/>
  <c r="T29" i="6"/>
  <c r="V29" i="6" s="1"/>
  <c r="L64" i="6"/>
  <c r="F64" i="6"/>
  <c r="T20" i="6"/>
  <c r="V20" i="6" s="1"/>
  <c r="N20" i="6"/>
  <c r="T11" i="6"/>
  <c r="V11" i="6" s="1"/>
  <c r="N11" i="6"/>
  <c r="N19" i="6"/>
  <c r="N58" i="6"/>
  <c r="T58" i="6"/>
  <c r="V58" i="6" s="1"/>
  <c r="T30" i="6"/>
  <c r="V30" i="6" s="1"/>
  <c r="N30" i="6"/>
  <c r="N15" i="6"/>
  <c r="T15" i="6"/>
  <c r="V15" i="6" s="1"/>
  <c r="N50" i="6"/>
  <c r="T50" i="6"/>
  <c r="V50" i="6" s="1"/>
  <c r="T37" i="6"/>
  <c r="V37" i="6" s="1"/>
  <c r="N37" i="6"/>
  <c r="T45" i="6"/>
  <c r="V45" i="6" s="1"/>
  <c r="N45" i="6"/>
  <c r="V39" i="6"/>
  <c r="L70" i="6"/>
  <c r="F70" i="6"/>
  <c r="R46" i="6"/>
  <c r="C27" i="6"/>
  <c r="C72" i="6" s="1"/>
  <c r="H72" i="6"/>
  <c r="J13" i="6"/>
  <c r="L35" i="6"/>
  <c r="F35" i="6"/>
  <c r="D72" i="6"/>
  <c r="F13" i="6"/>
  <c r="L13" i="6"/>
  <c r="T27" i="6"/>
  <c r="T44" i="6"/>
  <c r="V44" i="6" s="1"/>
  <c r="N44" i="6"/>
  <c r="E72" i="6"/>
  <c r="M13" i="6"/>
  <c r="U13" i="6" s="1"/>
  <c r="V18" i="6"/>
  <c r="T34" i="6"/>
  <c r="V34" i="6" s="1"/>
  <c r="N34" i="6"/>
  <c r="T67" i="6"/>
  <c r="V67" i="6" s="1"/>
  <c r="N67" i="6"/>
  <c r="P72" i="6"/>
  <c r="R13" i="6"/>
  <c r="L22" i="6"/>
  <c r="L46" i="6"/>
  <c r="F46" i="6"/>
  <c r="T68" i="6"/>
  <c r="V68" i="6" s="1"/>
  <c r="N68" i="6"/>
  <c r="T51" i="6"/>
  <c r="V51" i="6" s="1"/>
  <c r="N51" i="6"/>
  <c r="N33" i="6"/>
  <c r="T33" i="6"/>
  <c r="V33" i="6" s="1"/>
  <c r="V38" i="6"/>
  <c r="N25" i="6"/>
  <c r="T25" i="6"/>
  <c r="V25" i="6" s="1"/>
  <c r="M22" i="6"/>
  <c r="U22" i="6" s="1"/>
  <c r="V19" i="6"/>
  <c r="N27" i="6" l="1"/>
  <c r="R72" i="6"/>
  <c r="J72" i="6"/>
  <c r="M72" i="6"/>
  <c r="U72" i="6" s="1"/>
  <c r="T70" i="6"/>
  <c r="V70" i="6" s="1"/>
  <c r="N70" i="6"/>
  <c r="T64" i="6"/>
  <c r="V64" i="6" s="1"/>
  <c r="N64" i="6"/>
  <c r="N22" i="6"/>
  <c r="T22" i="6"/>
  <c r="V22" i="6" s="1"/>
  <c r="N13" i="6"/>
  <c r="T13" i="6"/>
  <c r="V13" i="6" s="1"/>
  <c r="L72" i="6"/>
  <c r="F72" i="6"/>
  <c r="V27" i="6"/>
  <c r="T46" i="6"/>
  <c r="V46" i="6" s="1"/>
  <c r="N46" i="6"/>
  <c r="T35" i="6"/>
  <c r="V35" i="6" s="1"/>
  <c r="N35" i="6"/>
  <c r="T72" i="6" l="1"/>
  <c r="V72" i="6" s="1"/>
  <c r="N72" i="6"/>
</calcChain>
</file>

<file path=xl/sharedStrings.xml><?xml version="1.0" encoding="utf-8"?>
<sst xmlns="http://schemas.openxmlformats.org/spreadsheetml/2006/main" count="452" uniqueCount="74">
  <si>
    <t>DEPT</t>
  </si>
  <si>
    <t>TOTPOP</t>
  </si>
  <si>
    <t>AL</t>
  </si>
  <si>
    <t>ART</t>
  </si>
  <si>
    <t>COMS</t>
  </si>
  <si>
    <t>ENGL</t>
  </si>
  <si>
    <t>LBS</t>
  </si>
  <si>
    <t>MLL</t>
  </si>
  <si>
    <t>PHIL</t>
  </si>
  <si>
    <t>BE</t>
  </si>
  <si>
    <t>ACCT</t>
  </si>
  <si>
    <t>CIS</t>
  </si>
  <si>
    <t>ECON</t>
  </si>
  <si>
    <t>FIN</t>
  </si>
  <si>
    <t>MGMT</t>
  </si>
  <si>
    <t>MKT</t>
  </si>
  <si>
    <t>CCOE</t>
  </si>
  <si>
    <t>AASE</t>
  </si>
  <si>
    <t>EDCI</t>
  </si>
  <si>
    <t>EDSC</t>
  </si>
  <si>
    <t>ECST</t>
  </si>
  <si>
    <t>CE</t>
  </si>
  <si>
    <t>CS</t>
  </si>
  <si>
    <t>EE</t>
  </si>
  <si>
    <t>ME</t>
  </si>
  <si>
    <t>TECH</t>
  </si>
  <si>
    <t>HHS</t>
  </si>
  <si>
    <t>CFS</t>
  </si>
  <si>
    <t>COMD</t>
  </si>
  <si>
    <t>CRIM</t>
  </si>
  <si>
    <t>NTS</t>
  </si>
  <si>
    <t>NURS</t>
  </si>
  <si>
    <t>SW</t>
  </si>
  <si>
    <t>NSS</t>
  </si>
  <si>
    <t>ANTH</t>
  </si>
  <si>
    <t>BIOL</t>
  </si>
  <si>
    <t>CHEM</t>
  </si>
  <si>
    <t>CHS</t>
  </si>
  <si>
    <t>GEOG</t>
  </si>
  <si>
    <t>GEOL</t>
  </si>
  <si>
    <t>HIST</t>
  </si>
  <si>
    <t>LAS</t>
  </si>
  <si>
    <t>MATH</t>
  </si>
  <si>
    <t>NATS</t>
  </si>
  <si>
    <t>PAS</t>
  </si>
  <si>
    <t>PHYS</t>
  </si>
  <si>
    <t>POLS</t>
  </si>
  <si>
    <t>PSY</t>
  </si>
  <si>
    <t>SOC</t>
  </si>
  <si>
    <t>UN</t>
  </si>
  <si>
    <t>UNIV</t>
  </si>
  <si>
    <t>COLL TOTAL</t>
  </si>
  <si>
    <t>GRAND TOTAL</t>
  </si>
  <si>
    <t>Lower Division</t>
  </si>
  <si>
    <t>Upper Division</t>
  </si>
  <si>
    <t>Undergraduate Total</t>
  </si>
  <si>
    <t>Graduate</t>
  </si>
  <si>
    <t>Total</t>
  </si>
  <si>
    <t>FTES</t>
  </si>
  <si>
    <t>FTEF</t>
  </si>
  <si>
    <t>S/F Ratio</t>
  </si>
  <si>
    <t>COLL</t>
  </si>
  <si>
    <t>MTD</t>
  </si>
  <si>
    <t>TVF</t>
  </si>
  <si>
    <t>PH</t>
  </si>
  <si>
    <t>ATHL</t>
  </si>
  <si>
    <t>HNRS</t>
  </si>
  <si>
    <t>LIBR</t>
  </si>
  <si>
    <t>K-KI</t>
  </si>
  <si>
    <t/>
  </si>
  <si>
    <t>Spring 2013</t>
  </si>
  <si>
    <t>Winter 2013</t>
  </si>
  <si>
    <t>Fall 2012</t>
  </si>
  <si>
    <t>Summer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</si>
</sst>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/>
    <xf numFmtId="0" fontId="3" fillId="0" borderId="3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4" xfId="0" applyNumberFormat="1" applyFont="1" applyBorder="1"/>
    <xf numFmtId="0" fontId="4" fillId="0" borderId="4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4" fillId="0" borderId="6" xfId="0" applyFont="1" applyBorder="1"/>
    <xf numFmtId="164" fontId="4" fillId="0" borderId="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0" fontId="4" fillId="0" borderId="5" xfId="0" applyFont="1" applyBorder="1"/>
    <xf numFmtId="164" fontId="4" fillId="0" borderId="1" xfId="0" applyNumberFormat="1" applyFont="1" applyBorder="1"/>
    <xf numFmtId="0" fontId="3" fillId="0" borderId="7" xfId="0" applyFont="1" applyBorder="1"/>
    <xf numFmtId="0" fontId="4" fillId="0" borderId="7" xfId="0" applyFont="1" applyBorder="1"/>
    <xf numFmtId="164" fontId="4" fillId="0" borderId="7" xfId="0" applyNumberFormat="1" applyFont="1" applyBorder="1"/>
    <xf numFmtId="0" fontId="3" fillId="0" borderId="8" xfId="0" applyFont="1" applyBorder="1"/>
    <xf numFmtId="164" fontId="3" fillId="0" borderId="8" xfId="0" applyNumberFormat="1" applyFont="1" applyBorder="1"/>
    <xf numFmtId="2" fontId="3" fillId="0" borderId="8" xfId="0" applyNumberFormat="1" applyFont="1" applyBorder="1"/>
    <xf numFmtId="164" fontId="4" fillId="0" borderId="5" xfId="0" applyNumberFormat="1" applyFont="1" applyBorder="1"/>
    <xf numFmtId="164" fontId="4" fillId="0" borderId="8" xfId="0" applyNumberFormat="1" applyFont="1" applyBorder="1"/>
    <xf numFmtId="164" fontId="3" fillId="0" borderId="5" xfId="0" applyNumberFormat="1" applyFont="1" applyBorder="1"/>
    <xf numFmtId="0" fontId="3" fillId="0" borderId="9" xfId="0" applyFont="1" applyBorder="1"/>
    <xf numFmtId="0" fontId="4" fillId="0" borderId="9" xfId="0" applyFont="1" applyBorder="1"/>
    <xf numFmtId="164" fontId="4" fillId="0" borderId="9" xfId="0" applyNumberFormat="1" applyFont="1" applyBorder="1"/>
    <xf numFmtId="164" fontId="3" fillId="0" borderId="9" xfId="0" applyNumberFormat="1" applyFont="1" applyBorder="1"/>
    <xf numFmtId="0" fontId="3" fillId="0" borderId="0" xfId="0" applyFont="1" applyBorder="1"/>
    <xf numFmtId="0" fontId="4" fillId="0" borderId="0" xfId="0" applyFont="1" applyBorder="1"/>
    <xf numFmtId="164" fontId="4" fillId="0" borderId="0" xfId="0" applyNumberFormat="1" applyFont="1" applyBorder="1"/>
    <xf numFmtId="164" fontId="3" fillId="0" borderId="0" xfId="0" applyNumberFormat="1" applyFont="1" applyBorder="1"/>
    <xf numFmtId="0" fontId="3" fillId="0" borderId="5" xfId="0" applyFont="1" applyBorder="1" applyAlignment="1">
      <alignment horizontal="right" wrapText="1"/>
    </xf>
    <xf numFmtId="0" fontId="3" fillId="0" borderId="15" xfId="0" applyFont="1" applyBorder="1"/>
    <xf numFmtId="164" fontId="3" fillId="0" borderId="3" xfId="0" applyNumberFormat="1" applyFont="1" applyBorder="1"/>
    <xf numFmtId="0" fontId="4" fillId="0" borderId="15" xfId="0" applyFont="1" applyBorder="1"/>
    <xf numFmtId="164" fontId="4" fillId="0" borderId="3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%2013%20FTES_FTEF_SF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ing 13"/>
      <sheetName val="Sheet1"/>
    </sheetNames>
    <sheetDataSet>
      <sheetData sheetId="0"/>
      <sheetData sheetId="1">
        <row r="2">
          <cell r="A2" t="str">
            <v>AL</v>
          </cell>
          <cell r="B2" t="str">
            <v>AL</v>
          </cell>
          <cell r="C2">
            <v>2</v>
          </cell>
          <cell r="D2">
            <v>0</v>
          </cell>
          <cell r="E2">
            <v>0</v>
          </cell>
          <cell r="F2">
            <v>3.9</v>
          </cell>
          <cell r="G2">
            <v>0.2</v>
          </cell>
          <cell r="H2">
            <v>0</v>
          </cell>
          <cell r="I2">
            <v>0</v>
          </cell>
        </row>
        <row r="3">
          <cell r="B3" t="str">
            <v>ART</v>
          </cell>
          <cell r="C3">
            <v>136</v>
          </cell>
          <cell r="D3">
            <v>199.57</v>
          </cell>
          <cell r="E3">
            <v>5.93</v>
          </cell>
          <cell r="F3">
            <v>196.83</v>
          </cell>
          <cell r="G3">
            <v>11.23</v>
          </cell>
          <cell r="H3">
            <v>18.920000000000002</v>
          </cell>
          <cell r="I3">
            <v>2.42</v>
          </cell>
        </row>
        <row r="4">
          <cell r="B4" t="str">
            <v>COMS</v>
          </cell>
          <cell r="C4">
            <v>116</v>
          </cell>
          <cell r="D4">
            <v>350.23</v>
          </cell>
          <cell r="E4">
            <v>14.22</v>
          </cell>
          <cell r="F4">
            <v>184.47</v>
          </cell>
          <cell r="G4">
            <v>11.01</v>
          </cell>
          <cell r="H4">
            <v>25.58</v>
          </cell>
          <cell r="I4">
            <v>2.54</v>
          </cell>
        </row>
        <row r="5">
          <cell r="B5" t="str">
            <v>ENGL</v>
          </cell>
          <cell r="C5">
            <v>143</v>
          </cell>
          <cell r="D5">
            <v>620.13</v>
          </cell>
          <cell r="E5">
            <v>25.23</v>
          </cell>
          <cell r="F5">
            <v>171.17</v>
          </cell>
          <cell r="G5">
            <v>12.14</v>
          </cell>
          <cell r="H5">
            <v>14.5</v>
          </cell>
          <cell r="I5">
            <v>1.1499999999999999</v>
          </cell>
        </row>
        <row r="6">
          <cell r="B6" t="str">
            <v>LBS</v>
          </cell>
          <cell r="C6">
            <v>20</v>
          </cell>
          <cell r="D6">
            <v>35.47</v>
          </cell>
          <cell r="E6">
            <v>1.51</v>
          </cell>
          <cell r="F6">
            <v>90</v>
          </cell>
          <cell r="G6">
            <v>2.96</v>
          </cell>
          <cell r="H6">
            <v>3</v>
          </cell>
          <cell r="I6">
            <v>0.5</v>
          </cell>
        </row>
        <row r="7">
          <cell r="B7" t="str">
            <v>MLL</v>
          </cell>
          <cell r="C7">
            <v>58</v>
          </cell>
          <cell r="D7">
            <v>187.87</v>
          </cell>
          <cell r="E7">
            <v>7.75</v>
          </cell>
          <cell r="F7">
            <v>72.27</v>
          </cell>
          <cell r="G7">
            <v>7.29</v>
          </cell>
          <cell r="H7">
            <v>6.75</v>
          </cell>
          <cell r="I7">
            <v>0.68</v>
          </cell>
        </row>
        <row r="8">
          <cell r="B8" t="str">
            <v>MTD</v>
          </cell>
          <cell r="C8">
            <v>205</v>
          </cell>
          <cell r="D8">
            <v>130.03</v>
          </cell>
          <cell r="E8">
            <v>7.6</v>
          </cell>
          <cell r="F8">
            <v>111.25</v>
          </cell>
          <cell r="G8">
            <v>13.46</v>
          </cell>
          <cell r="H8">
            <v>17.079999999999998</v>
          </cell>
          <cell r="I8">
            <v>4.3099999999999996</v>
          </cell>
        </row>
        <row r="9">
          <cell r="B9" t="str">
            <v>PHIL</v>
          </cell>
          <cell r="C9">
            <v>44</v>
          </cell>
          <cell r="D9">
            <v>262.67</v>
          </cell>
          <cell r="E9">
            <v>5.56</v>
          </cell>
          <cell r="F9">
            <v>168.33</v>
          </cell>
          <cell r="G9">
            <v>5.41</v>
          </cell>
          <cell r="H9">
            <v>10.08</v>
          </cell>
          <cell r="I9">
            <v>2.1800000000000002</v>
          </cell>
        </row>
        <row r="10">
          <cell r="B10" t="str">
            <v>TVF</v>
          </cell>
          <cell r="C10">
            <v>96</v>
          </cell>
          <cell r="D10">
            <v>81.73</v>
          </cell>
          <cell r="E10">
            <v>2.83</v>
          </cell>
          <cell r="F10">
            <v>245.2</v>
          </cell>
          <cell r="G10">
            <v>9.64</v>
          </cell>
          <cell r="H10">
            <v>37.83</v>
          </cell>
          <cell r="I10">
            <v>6.21</v>
          </cell>
        </row>
        <row r="11">
          <cell r="A11" t="str">
            <v>BE</v>
          </cell>
          <cell r="B11" t="str">
            <v>ACCT</v>
          </cell>
          <cell r="C11">
            <v>52</v>
          </cell>
          <cell r="D11">
            <v>81.47</v>
          </cell>
          <cell r="E11">
            <v>2.2799999999999998</v>
          </cell>
          <cell r="F11">
            <v>311.58</v>
          </cell>
          <cell r="G11">
            <v>12.35</v>
          </cell>
          <cell r="H11">
            <v>34.130000000000003</v>
          </cell>
          <cell r="I11">
            <v>2.37</v>
          </cell>
        </row>
        <row r="12">
          <cell r="B12" t="str">
            <v>BE</v>
          </cell>
          <cell r="C12">
            <v>25</v>
          </cell>
          <cell r="D12">
            <v>17.600000000000001</v>
          </cell>
          <cell r="E12">
            <v>0.93</v>
          </cell>
          <cell r="F12">
            <v>82</v>
          </cell>
          <cell r="G12">
            <v>3.27</v>
          </cell>
          <cell r="H12">
            <v>28.58</v>
          </cell>
          <cell r="I12">
            <v>3.04</v>
          </cell>
        </row>
        <row r="13">
          <cell r="B13" t="str">
            <v>CIS</v>
          </cell>
          <cell r="C13">
            <v>32</v>
          </cell>
          <cell r="D13">
            <v>54.87</v>
          </cell>
          <cell r="E13">
            <v>2.38</v>
          </cell>
          <cell r="F13">
            <v>128.87</v>
          </cell>
          <cell r="G13">
            <v>5.59</v>
          </cell>
          <cell r="H13">
            <v>27.88</v>
          </cell>
          <cell r="I13">
            <v>1.83</v>
          </cell>
        </row>
        <row r="14">
          <cell r="B14" t="str">
            <v>ECON</v>
          </cell>
          <cell r="C14">
            <v>44</v>
          </cell>
          <cell r="D14">
            <v>127.33</v>
          </cell>
          <cell r="E14">
            <v>4.54</v>
          </cell>
          <cell r="F14">
            <v>194.47</v>
          </cell>
          <cell r="G14">
            <v>7.67</v>
          </cell>
          <cell r="H14">
            <v>7.42</v>
          </cell>
          <cell r="I14">
            <v>0.76</v>
          </cell>
        </row>
        <row r="15">
          <cell r="B15" t="str">
            <v>FIN</v>
          </cell>
          <cell r="C15">
            <v>28</v>
          </cell>
          <cell r="D15">
            <v>41.67</v>
          </cell>
          <cell r="E15">
            <v>1.07</v>
          </cell>
          <cell r="F15">
            <v>168</v>
          </cell>
          <cell r="G15">
            <v>7.57</v>
          </cell>
          <cell r="H15">
            <v>5</v>
          </cell>
          <cell r="I15">
            <v>0.7</v>
          </cell>
        </row>
        <row r="16">
          <cell r="B16" t="str">
            <v>MGMT</v>
          </cell>
          <cell r="C16">
            <v>42</v>
          </cell>
          <cell r="D16">
            <v>0</v>
          </cell>
          <cell r="E16">
            <v>0</v>
          </cell>
          <cell r="F16">
            <v>411.6</v>
          </cell>
          <cell r="G16">
            <v>13.36</v>
          </cell>
          <cell r="H16">
            <v>15.52</v>
          </cell>
          <cell r="I16">
            <v>1.59</v>
          </cell>
        </row>
        <row r="17">
          <cell r="B17" t="str">
            <v>MKT</v>
          </cell>
          <cell r="C17">
            <v>22</v>
          </cell>
          <cell r="D17">
            <v>0</v>
          </cell>
          <cell r="E17">
            <v>0</v>
          </cell>
          <cell r="F17">
            <v>182</v>
          </cell>
          <cell r="G17">
            <v>6.15</v>
          </cell>
          <cell r="H17">
            <v>3.33</v>
          </cell>
          <cell r="I17">
            <v>0.36</v>
          </cell>
        </row>
        <row r="18">
          <cell r="A18" t="str">
            <v>CCOE</v>
          </cell>
          <cell r="B18" t="str">
            <v>AASE</v>
          </cell>
          <cell r="C18">
            <v>60</v>
          </cell>
          <cell r="D18">
            <v>0</v>
          </cell>
          <cell r="E18">
            <v>0</v>
          </cell>
          <cell r="F18">
            <v>108</v>
          </cell>
          <cell r="G18">
            <v>6</v>
          </cell>
          <cell r="H18">
            <v>111.62</v>
          </cell>
          <cell r="I18">
            <v>9.07</v>
          </cell>
        </row>
        <row r="19">
          <cell r="B19" t="str">
            <v>EDCI</v>
          </cell>
          <cell r="C19">
            <v>93</v>
          </cell>
          <cell r="D19">
            <v>0</v>
          </cell>
          <cell r="E19">
            <v>0</v>
          </cell>
          <cell r="F19">
            <v>174.52</v>
          </cell>
          <cell r="G19">
            <v>11.29</v>
          </cell>
          <cell r="H19">
            <v>66.88</v>
          </cell>
          <cell r="I19">
            <v>5.32</v>
          </cell>
        </row>
        <row r="20">
          <cell r="B20" t="str">
            <v>EDSC</v>
          </cell>
          <cell r="C20">
            <v>191</v>
          </cell>
          <cell r="D20">
            <v>8</v>
          </cell>
          <cell r="E20">
            <v>0.2</v>
          </cell>
          <cell r="F20">
            <v>296.88</v>
          </cell>
          <cell r="G20">
            <v>9.99</v>
          </cell>
          <cell r="H20">
            <v>293.60000000000002</v>
          </cell>
          <cell r="I20">
            <v>20.96</v>
          </cell>
        </row>
        <row r="21">
          <cell r="A21" t="str">
            <v>ECST</v>
          </cell>
          <cell r="B21" t="str">
            <v>CE</v>
          </cell>
          <cell r="C21">
            <v>50</v>
          </cell>
          <cell r="D21">
            <v>48.7</v>
          </cell>
          <cell r="E21">
            <v>3.58</v>
          </cell>
          <cell r="F21">
            <v>101.55</v>
          </cell>
          <cell r="G21">
            <v>5.7</v>
          </cell>
          <cell r="H21">
            <v>20.47</v>
          </cell>
          <cell r="I21">
            <v>1.58</v>
          </cell>
        </row>
        <row r="22">
          <cell r="B22" t="str">
            <v>CS</v>
          </cell>
          <cell r="C22">
            <v>49</v>
          </cell>
          <cell r="D22">
            <v>68.53</v>
          </cell>
          <cell r="E22">
            <v>3.38</v>
          </cell>
          <cell r="F22">
            <v>61.55</v>
          </cell>
          <cell r="G22">
            <v>5.35</v>
          </cell>
          <cell r="H22">
            <v>26.27</v>
          </cell>
          <cell r="I22">
            <v>1.97</v>
          </cell>
        </row>
        <row r="23">
          <cell r="B23" t="str">
            <v>ECST</v>
          </cell>
          <cell r="C23">
            <v>22</v>
          </cell>
          <cell r="D23">
            <v>35.950000000000003</v>
          </cell>
          <cell r="E23">
            <v>2.73</v>
          </cell>
          <cell r="F23">
            <v>24.72</v>
          </cell>
          <cell r="G23">
            <v>0.89</v>
          </cell>
          <cell r="H23">
            <v>0.08</v>
          </cell>
          <cell r="I23">
            <v>0.01</v>
          </cell>
        </row>
        <row r="24">
          <cell r="B24" t="str">
            <v>EE</v>
          </cell>
          <cell r="C24">
            <v>47</v>
          </cell>
          <cell r="D24">
            <v>15.8</v>
          </cell>
          <cell r="E24">
            <v>0.9</v>
          </cell>
          <cell r="F24">
            <v>114.55</v>
          </cell>
          <cell r="G24">
            <v>6.61</v>
          </cell>
          <cell r="H24">
            <v>44.63</v>
          </cell>
          <cell r="I24">
            <v>3.16</v>
          </cell>
        </row>
        <row r="25">
          <cell r="B25" t="str">
            <v>ME</v>
          </cell>
          <cell r="C25">
            <v>46</v>
          </cell>
          <cell r="D25">
            <v>37</v>
          </cell>
          <cell r="E25">
            <v>1.98</v>
          </cell>
          <cell r="F25">
            <v>110</v>
          </cell>
          <cell r="G25">
            <v>7.96</v>
          </cell>
          <cell r="H25">
            <v>22.57</v>
          </cell>
          <cell r="I25">
            <v>1.62</v>
          </cell>
        </row>
        <row r="26">
          <cell r="B26" t="str">
            <v>TECH</v>
          </cell>
          <cell r="C26">
            <v>49</v>
          </cell>
          <cell r="D26">
            <v>32.200000000000003</v>
          </cell>
          <cell r="E26">
            <v>3.27</v>
          </cell>
          <cell r="F26">
            <v>95.75</v>
          </cell>
          <cell r="G26">
            <v>6.43</v>
          </cell>
          <cell r="H26">
            <v>0.75</v>
          </cell>
          <cell r="I26">
            <v>0.12</v>
          </cell>
        </row>
        <row r="27">
          <cell r="A27" t="str">
            <v>HHS</v>
          </cell>
          <cell r="B27" t="str">
            <v>CFS</v>
          </cell>
          <cell r="C27">
            <v>44</v>
          </cell>
          <cell r="D27">
            <v>124.13</v>
          </cell>
          <cell r="E27">
            <v>2.46</v>
          </cell>
          <cell r="F27">
            <v>182.93</v>
          </cell>
          <cell r="G27">
            <v>8.27</v>
          </cell>
          <cell r="H27">
            <v>10.5</v>
          </cell>
          <cell r="I27">
            <v>2.0499999999999998</v>
          </cell>
        </row>
        <row r="28">
          <cell r="B28" t="str">
            <v>COMD</v>
          </cell>
          <cell r="C28">
            <v>42</v>
          </cell>
          <cell r="D28">
            <v>41.07</v>
          </cell>
          <cell r="E28">
            <v>1.04</v>
          </cell>
          <cell r="F28">
            <v>190.27</v>
          </cell>
          <cell r="G28">
            <v>6.08</v>
          </cell>
          <cell r="H28">
            <v>26.08</v>
          </cell>
          <cell r="I28">
            <v>3.43</v>
          </cell>
        </row>
        <row r="29">
          <cell r="B29" t="str">
            <v>CRIM</v>
          </cell>
          <cell r="C29">
            <v>44</v>
          </cell>
          <cell r="D29">
            <v>106.47</v>
          </cell>
          <cell r="E29">
            <v>2.23</v>
          </cell>
          <cell r="F29">
            <v>233.73</v>
          </cell>
          <cell r="G29">
            <v>8.43</v>
          </cell>
          <cell r="H29">
            <v>23.33</v>
          </cell>
          <cell r="I29">
            <v>1.81</v>
          </cell>
        </row>
        <row r="30">
          <cell r="B30" t="str">
            <v>HHS</v>
          </cell>
          <cell r="C30">
            <v>16</v>
          </cell>
          <cell r="D30">
            <v>10.67</v>
          </cell>
          <cell r="E30">
            <v>0.72</v>
          </cell>
          <cell r="F30">
            <v>23.13</v>
          </cell>
          <cell r="G30">
            <v>2.2599999999999998</v>
          </cell>
          <cell r="H30">
            <v>0</v>
          </cell>
          <cell r="I30">
            <v>0</v>
          </cell>
        </row>
        <row r="31">
          <cell r="B31" t="str">
            <v>K-KI</v>
          </cell>
          <cell r="C31">
            <v>126</v>
          </cell>
          <cell r="D31">
            <v>104.22</v>
          </cell>
          <cell r="E31">
            <v>5.95</v>
          </cell>
          <cell r="F31">
            <v>204.35</v>
          </cell>
          <cell r="G31">
            <v>12.14</v>
          </cell>
          <cell r="H31">
            <v>7.08</v>
          </cell>
          <cell r="I31">
            <v>0.83</v>
          </cell>
        </row>
        <row r="32">
          <cell r="B32" t="str">
            <v>NTS</v>
          </cell>
          <cell r="C32">
            <v>51</v>
          </cell>
          <cell r="D32">
            <v>17.07</v>
          </cell>
          <cell r="E32">
            <v>0.67</v>
          </cell>
          <cell r="F32">
            <v>196.65</v>
          </cell>
          <cell r="G32">
            <v>7.3</v>
          </cell>
          <cell r="H32">
            <v>20.03</v>
          </cell>
          <cell r="I32">
            <v>1.68</v>
          </cell>
        </row>
        <row r="33">
          <cell r="B33" t="str">
            <v>NURS</v>
          </cell>
          <cell r="C33">
            <v>92</v>
          </cell>
          <cell r="D33">
            <v>32.67</v>
          </cell>
          <cell r="E33">
            <v>3.7</v>
          </cell>
          <cell r="F33">
            <v>138.41999999999999</v>
          </cell>
          <cell r="G33">
            <v>12.07</v>
          </cell>
          <cell r="H33">
            <v>125.85</v>
          </cell>
          <cell r="I33">
            <v>9.89</v>
          </cell>
        </row>
        <row r="34">
          <cell r="B34" t="str">
            <v>PH</v>
          </cell>
          <cell r="C34">
            <v>26</v>
          </cell>
          <cell r="D34">
            <v>19.27</v>
          </cell>
          <cell r="E34">
            <v>0.47</v>
          </cell>
          <cell r="F34">
            <v>196.35</v>
          </cell>
          <cell r="G34">
            <v>5.64</v>
          </cell>
          <cell r="H34">
            <v>0</v>
          </cell>
          <cell r="I34">
            <v>0</v>
          </cell>
        </row>
        <row r="35">
          <cell r="B35" t="str">
            <v>SW</v>
          </cell>
          <cell r="C35">
            <v>103</v>
          </cell>
          <cell r="D35">
            <v>0</v>
          </cell>
          <cell r="E35">
            <v>0</v>
          </cell>
          <cell r="F35">
            <v>317.27</v>
          </cell>
          <cell r="G35">
            <v>14.88</v>
          </cell>
          <cell r="H35">
            <v>243.25</v>
          </cell>
          <cell r="I35">
            <v>16.97</v>
          </cell>
        </row>
        <row r="36">
          <cell r="A36" t="str">
            <v>NSS</v>
          </cell>
          <cell r="B36" t="str">
            <v>ANTH</v>
          </cell>
          <cell r="C36">
            <v>64</v>
          </cell>
          <cell r="D36">
            <v>81.93</v>
          </cell>
          <cell r="E36">
            <v>1.84</v>
          </cell>
          <cell r="F36">
            <v>212.73</v>
          </cell>
          <cell r="G36">
            <v>4.88</v>
          </cell>
          <cell r="H36">
            <v>21.45</v>
          </cell>
          <cell r="I36">
            <v>2.04</v>
          </cell>
        </row>
        <row r="37">
          <cell r="B37" t="str">
            <v>BIOL</v>
          </cell>
          <cell r="C37">
            <v>185</v>
          </cell>
          <cell r="D37">
            <v>206.83</v>
          </cell>
          <cell r="E37">
            <v>8.09</v>
          </cell>
          <cell r="F37">
            <v>169.32</v>
          </cell>
          <cell r="G37">
            <v>10.17</v>
          </cell>
          <cell r="H37">
            <v>15.85</v>
          </cell>
          <cell r="I37">
            <v>2.76</v>
          </cell>
        </row>
        <row r="38">
          <cell r="B38" t="str">
            <v>CHEM</v>
          </cell>
          <cell r="C38">
            <v>69</v>
          </cell>
          <cell r="D38">
            <v>105</v>
          </cell>
          <cell r="E38">
            <v>6.76</v>
          </cell>
          <cell r="F38">
            <v>66.680000000000007</v>
          </cell>
          <cell r="G38">
            <v>4.3</v>
          </cell>
          <cell r="H38">
            <v>10.58</v>
          </cell>
          <cell r="I38">
            <v>0.93</v>
          </cell>
        </row>
        <row r="39">
          <cell r="B39" t="str">
            <v>CHS</v>
          </cell>
          <cell r="C39">
            <v>46</v>
          </cell>
          <cell r="D39">
            <v>87.47</v>
          </cell>
          <cell r="E39">
            <v>2.3199999999999998</v>
          </cell>
          <cell r="F39">
            <v>113.02</v>
          </cell>
          <cell r="G39">
            <v>4.32</v>
          </cell>
          <cell r="H39">
            <v>8.5</v>
          </cell>
          <cell r="I39">
            <v>0.74</v>
          </cell>
        </row>
        <row r="40">
          <cell r="B40" t="str">
            <v>GEOG</v>
          </cell>
          <cell r="C40">
            <v>29</v>
          </cell>
          <cell r="D40">
            <v>132.80000000000001</v>
          </cell>
          <cell r="E40">
            <v>3.64</v>
          </cell>
          <cell r="F40">
            <v>45</v>
          </cell>
          <cell r="G40">
            <v>1.91</v>
          </cell>
          <cell r="H40">
            <v>6.6</v>
          </cell>
          <cell r="I40">
            <v>1.48</v>
          </cell>
        </row>
        <row r="41">
          <cell r="B41" t="str">
            <v>GEOL</v>
          </cell>
          <cell r="C41">
            <v>37</v>
          </cell>
          <cell r="D41">
            <v>138.13</v>
          </cell>
          <cell r="E41">
            <v>3.9</v>
          </cell>
          <cell r="F41">
            <v>29.77</v>
          </cell>
          <cell r="G41">
            <v>2.36</v>
          </cell>
          <cell r="H41">
            <v>3.25</v>
          </cell>
          <cell r="I41">
            <v>0.54</v>
          </cell>
        </row>
        <row r="42">
          <cell r="B42" t="str">
            <v>HIST</v>
          </cell>
          <cell r="C42">
            <v>60</v>
          </cell>
          <cell r="D42">
            <v>308.33</v>
          </cell>
          <cell r="E42">
            <v>6.61</v>
          </cell>
          <cell r="F42">
            <v>207.4</v>
          </cell>
          <cell r="G42">
            <v>10.02</v>
          </cell>
          <cell r="H42">
            <v>18.829999999999998</v>
          </cell>
          <cell r="I42">
            <v>2.09</v>
          </cell>
        </row>
        <row r="43">
          <cell r="B43" t="str">
            <v>LAS</v>
          </cell>
          <cell r="C43">
            <v>16</v>
          </cell>
          <cell r="D43">
            <v>16.27</v>
          </cell>
          <cell r="E43">
            <v>0.43</v>
          </cell>
          <cell r="F43">
            <v>36.270000000000003</v>
          </cell>
          <cell r="G43">
            <v>1.64</v>
          </cell>
          <cell r="H43">
            <v>0.42</v>
          </cell>
          <cell r="I43">
            <v>0.33</v>
          </cell>
        </row>
        <row r="44">
          <cell r="B44" t="str">
            <v>MATH</v>
          </cell>
          <cell r="C44">
            <v>137</v>
          </cell>
          <cell r="D44">
            <v>704.97</v>
          </cell>
          <cell r="E44">
            <v>26.84</v>
          </cell>
          <cell r="F44">
            <v>89.47</v>
          </cell>
          <cell r="G44">
            <v>5.24</v>
          </cell>
          <cell r="H44">
            <v>31.07</v>
          </cell>
          <cell r="I44">
            <v>1.49</v>
          </cell>
        </row>
        <row r="45">
          <cell r="B45" t="str">
            <v>NATS</v>
          </cell>
          <cell r="C45">
            <v>7</v>
          </cell>
          <cell r="D45">
            <v>15.52</v>
          </cell>
          <cell r="E45">
            <v>0.66</v>
          </cell>
          <cell r="F45">
            <v>0.4</v>
          </cell>
          <cell r="G45">
            <v>0.93</v>
          </cell>
          <cell r="H45">
            <v>0</v>
          </cell>
          <cell r="I45">
            <v>0</v>
          </cell>
        </row>
        <row r="46">
          <cell r="B46" t="str">
            <v>NSS</v>
          </cell>
          <cell r="C46">
            <v>6</v>
          </cell>
          <cell r="D46">
            <v>6.93</v>
          </cell>
          <cell r="E46">
            <v>0.33</v>
          </cell>
          <cell r="F46">
            <v>13.87</v>
          </cell>
          <cell r="G46">
            <v>0.7</v>
          </cell>
          <cell r="H46">
            <v>0</v>
          </cell>
          <cell r="I46">
            <v>0</v>
          </cell>
        </row>
        <row r="47">
          <cell r="B47" t="str">
            <v>PAS</v>
          </cell>
          <cell r="C47">
            <v>25</v>
          </cell>
          <cell r="D47">
            <v>40</v>
          </cell>
          <cell r="E47">
            <v>1.05</v>
          </cell>
          <cell r="F47">
            <v>102.4</v>
          </cell>
          <cell r="G47">
            <v>3.4</v>
          </cell>
          <cell r="H47">
            <v>0</v>
          </cell>
          <cell r="I47">
            <v>0</v>
          </cell>
        </row>
        <row r="48">
          <cell r="B48" t="str">
            <v>PHYS</v>
          </cell>
          <cell r="C48">
            <v>95</v>
          </cell>
          <cell r="D48">
            <v>283.8</v>
          </cell>
          <cell r="E48">
            <v>9.67</v>
          </cell>
          <cell r="F48">
            <v>27.22</v>
          </cell>
          <cell r="G48">
            <v>1.8</v>
          </cell>
          <cell r="H48">
            <v>8.7799999999999994</v>
          </cell>
          <cell r="I48">
            <v>0.62</v>
          </cell>
        </row>
        <row r="49">
          <cell r="B49" t="str">
            <v>POLS</v>
          </cell>
          <cell r="C49">
            <v>53</v>
          </cell>
          <cell r="D49">
            <v>184.87</v>
          </cell>
          <cell r="E49">
            <v>4.43</v>
          </cell>
          <cell r="F49">
            <v>182.87</v>
          </cell>
          <cell r="G49">
            <v>6.86</v>
          </cell>
          <cell r="H49">
            <v>33.33</v>
          </cell>
          <cell r="I49">
            <v>3.66</v>
          </cell>
        </row>
        <row r="50">
          <cell r="B50" t="str">
            <v>PSY</v>
          </cell>
          <cell r="C50">
            <v>109</v>
          </cell>
          <cell r="D50">
            <v>222.33</v>
          </cell>
          <cell r="E50">
            <v>4.68</v>
          </cell>
          <cell r="F50">
            <v>421.9</v>
          </cell>
          <cell r="G50">
            <v>12.66</v>
          </cell>
          <cell r="H50">
            <v>24.67</v>
          </cell>
          <cell r="I50">
            <v>1.59</v>
          </cell>
        </row>
        <row r="51">
          <cell r="B51" t="str">
            <v>SOC</v>
          </cell>
          <cell r="C51">
            <v>71</v>
          </cell>
          <cell r="D51">
            <v>37.33</v>
          </cell>
          <cell r="E51">
            <v>1.02</v>
          </cell>
          <cell r="F51">
            <v>410.32</v>
          </cell>
          <cell r="G51">
            <v>13.92</v>
          </cell>
          <cell r="H51">
            <v>18.829999999999998</v>
          </cell>
          <cell r="I51">
            <v>2.2000000000000002</v>
          </cell>
        </row>
        <row r="52">
          <cell r="A52" t="str">
            <v>UN</v>
          </cell>
          <cell r="B52" t="str">
            <v>ATHL</v>
          </cell>
          <cell r="C52">
            <v>7</v>
          </cell>
          <cell r="D52">
            <v>0</v>
          </cell>
          <cell r="E52">
            <v>0</v>
          </cell>
          <cell r="F52">
            <v>5.6</v>
          </cell>
          <cell r="G52">
            <v>6</v>
          </cell>
          <cell r="H52">
            <v>0</v>
          </cell>
          <cell r="I52">
            <v>0</v>
          </cell>
        </row>
        <row r="53">
          <cell r="B53" t="str">
            <v>HNRS</v>
          </cell>
          <cell r="C53">
            <v>7</v>
          </cell>
          <cell r="D53">
            <v>12.8</v>
          </cell>
          <cell r="E53">
            <v>1.41</v>
          </cell>
          <cell r="F53">
            <v>11</v>
          </cell>
          <cell r="G53">
            <v>0.87</v>
          </cell>
          <cell r="H53">
            <v>0</v>
          </cell>
          <cell r="I53">
            <v>0</v>
          </cell>
        </row>
        <row r="54">
          <cell r="B54" t="str">
            <v>LIBR</v>
          </cell>
          <cell r="C54">
            <v>2</v>
          </cell>
          <cell r="D54">
            <v>2.6</v>
          </cell>
          <cell r="E54">
            <v>1</v>
          </cell>
          <cell r="F54">
            <v>1.33</v>
          </cell>
          <cell r="G54">
            <v>0.13</v>
          </cell>
          <cell r="H54">
            <v>0</v>
          </cell>
          <cell r="I54">
            <v>0</v>
          </cell>
        </row>
        <row r="55">
          <cell r="B55" t="str">
            <v>UNIV</v>
          </cell>
          <cell r="C55">
            <v>76</v>
          </cell>
          <cell r="D55">
            <v>11.13</v>
          </cell>
          <cell r="E55">
            <v>1</v>
          </cell>
          <cell r="F55">
            <v>27.67</v>
          </cell>
          <cell r="G55">
            <v>4.76</v>
          </cell>
          <cell r="H55">
            <v>0</v>
          </cell>
          <cell r="I5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3" max="5" width="8.7109375" customWidth="1"/>
    <col min="6" max="6" width="1.42578125" customWidth="1"/>
    <col min="7" max="9" width="8.7109375" customWidth="1"/>
    <col min="10" max="10" width="1.42578125" customWidth="1"/>
    <col min="11" max="13" width="8.7109375" customWidth="1"/>
    <col min="14" max="14" width="1.42578125" customWidth="1"/>
    <col min="15" max="17" width="8.7109375" customWidth="1"/>
    <col min="18" max="18" width="1.42578125" customWidth="1"/>
    <col min="19" max="21" width="8.7109375" customWidth="1"/>
  </cols>
  <sheetData>
    <row r="1" spans="1:21" x14ac:dyDescent="0.25">
      <c r="A1" s="2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/>
      <c r="B2" s="2"/>
      <c r="C2" s="50" t="s">
        <v>53</v>
      </c>
      <c r="D2" s="51"/>
      <c r="E2" s="52"/>
      <c r="F2" s="7"/>
      <c r="G2" s="50" t="s">
        <v>54</v>
      </c>
      <c r="H2" s="51"/>
      <c r="I2" s="52"/>
      <c r="J2" s="7"/>
      <c r="K2" s="50" t="s">
        <v>55</v>
      </c>
      <c r="L2" s="51"/>
      <c r="M2" s="52"/>
      <c r="N2" s="7"/>
      <c r="O2" s="50" t="s">
        <v>56</v>
      </c>
      <c r="P2" s="51"/>
      <c r="Q2" s="52"/>
      <c r="R2" s="8"/>
      <c r="S2" s="50" t="s">
        <v>57</v>
      </c>
      <c r="T2" s="51"/>
      <c r="U2" s="52"/>
    </row>
    <row r="3" spans="1:21" x14ac:dyDescent="0.25">
      <c r="A3" s="9" t="s">
        <v>61</v>
      </c>
      <c r="B3" s="9" t="s">
        <v>0</v>
      </c>
      <c r="C3" s="10" t="s">
        <v>58</v>
      </c>
      <c r="D3" s="10" t="s">
        <v>59</v>
      </c>
      <c r="E3" s="11" t="s">
        <v>60</v>
      </c>
      <c r="F3" s="45"/>
      <c r="G3" s="10" t="s">
        <v>58</v>
      </c>
      <c r="H3" s="10" t="s">
        <v>59</v>
      </c>
      <c r="I3" s="11" t="s">
        <v>60</v>
      </c>
      <c r="J3" s="45"/>
      <c r="K3" s="10" t="s">
        <v>58</v>
      </c>
      <c r="L3" s="10" t="s">
        <v>59</v>
      </c>
      <c r="M3" s="11" t="s">
        <v>60</v>
      </c>
      <c r="N3" s="45"/>
      <c r="O3" s="10" t="s">
        <v>58</v>
      </c>
      <c r="P3" s="10" t="s">
        <v>59</v>
      </c>
      <c r="Q3" s="11" t="s">
        <v>60</v>
      </c>
      <c r="R3" s="19"/>
      <c r="S3" s="10" t="s">
        <v>58</v>
      </c>
      <c r="T3" s="10" t="s">
        <v>59</v>
      </c>
      <c r="U3" s="11" t="s">
        <v>60</v>
      </c>
    </row>
    <row r="4" spans="1:21" x14ac:dyDescent="0.25">
      <c r="A4" s="19" t="s">
        <v>2</v>
      </c>
      <c r="B4" s="13" t="s">
        <v>2</v>
      </c>
      <c r="C4" s="15">
        <v>0</v>
      </c>
      <c r="D4" s="15">
        <v>0</v>
      </c>
      <c r="E4" s="16" t="s">
        <v>69</v>
      </c>
      <c r="F4" s="16"/>
      <c r="G4" s="15">
        <v>0</v>
      </c>
      <c r="H4" s="15">
        <v>0</v>
      </c>
      <c r="I4" s="16" t="s">
        <v>69</v>
      </c>
      <c r="J4" s="16"/>
      <c r="K4" s="16">
        <v>0</v>
      </c>
      <c r="L4" s="16">
        <v>0</v>
      </c>
      <c r="M4" s="16" t="e">
        <v>#DIV/0!</v>
      </c>
      <c r="N4" s="16"/>
      <c r="O4" s="15">
        <v>0</v>
      </c>
      <c r="P4" s="15">
        <v>0</v>
      </c>
      <c r="Q4" s="16" t="s">
        <v>69</v>
      </c>
      <c r="R4" s="15"/>
      <c r="S4" s="16">
        <v>0</v>
      </c>
      <c r="T4" s="16">
        <v>0</v>
      </c>
      <c r="U4" s="16" t="s">
        <v>69</v>
      </c>
    </row>
    <row r="5" spans="1:21" x14ac:dyDescent="0.25">
      <c r="A5" s="19"/>
      <c r="B5" s="20" t="s">
        <v>3</v>
      </c>
      <c r="C5" s="18">
        <v>43.27</v>
      </c>
      <c r="D5" s="18">
        <v>2.2999999999999998</v>
      </c>
      <c r="E5" s="17">
        <v>18.813043478260873</v>
      </c>
      <c r="F5" s="17"/>
      <c r="G5" s="18">
        <v>0</v>
      </c>
      <c r="H5" s="18">
        <v>0</v>
      </c>
      <c r="I5" s="17" t="s">
        <v>69</v>
      </c>
      <c r="J5" s="17"/>
      <c r="K5" s="17">
        <v>43.27</v>
      </c>
      <c r="L5" s="17">
        <v>2.2999999999999998</v>
      </c>
      <c r="M5" s="17">
        <v>18.813043478260873</v>
      </c>
      <c r="N5" s="17"/>
      <c r="O5" s="18">
        <v>0.08</v>
      </c>
      <c r="P5" s="18">
        <v>0.03</v>
      </c>
      <c r="Q5" s="17">
        <v>2.666666666666667</v>
      </c>
      <c r="R5" s="18"/>
      <c r="S5" s="17">
        <v>43.35</v>
      </c>
      <c r="T5" s="17">
        <v>2.3299999999999996</v>
      </c>
      <c r="U5" s="17">
        <v>18.605150214592278</v>
      </c>
    </row>
    <row r="6" spans="1:21" x14ac:dyDescent="0.25">
      <c r="A6" s="19"/>
      <c r="B6" s="20" t="s">
        <v>4</v>
      </c>
      <c r="C6" s="18">
        <v>41.5</v>
      </c>
      <c r="D6" s="18">
        <v>1.68</v>
      </c>
      <c r="E6" s="17">
        <v>24.702380952380953</v>
      </c>
      <c r="F6" s="17"/>
      <c r="G6" s="18">
        <v>81.47</v>
      </c>
      <c r="H6" s="18">
        <v>6.18</v>
      </c>
      <c r="I6" s="17">
        <v>13.18284789644013</v>
      </c>
      <c r="J6" s="17"/>
      <c r="K6" s="17">
        <v>122.97</v>
      </c>
      <c r="L6" s="17">
        <v>7.8599999999999994</v>
      </c>
      <c r="M6" s="17">
        <v>15.645038167938932</v>
      </c>
      <c r="N6" s="17"/>
      <c r="O6" s="18">
        <v>0.42</v>
      </c>
      <c r="P6" s="18">
        <v>0.13</v>
      </c>
      <c r="Q6" s="17">
        <v>3.2307692307692304</v>
      </c>
      <c r="R6" s="18"/>
      <c r="S6" s="17">
        <v>123.39</v>
      </c>
      <c r="T6" s="17">
        <v>7.9899999999999993</v>
      </c>
      <c r="U6" s="17">
        <v>15.443053817271592</v>
      </c>
    </row>
    <row r="7" spans="1:21" x14ac:dyDescent="0.25">
      <c r="A7" s="19"/>
      <c r="B7" s="20" t="s">
        <v>5</v>
      </c>
      <c r="C7" s="18">
        <v>83.73</v>
      </c>
      <c r="D7" s="18">
        <v>4.47</v>
      </c>
      <c r="E7" s="17">
        <v>18.731543624161077</v>
      </c>
      <c r="F7" s="17"/>
      <c r="G7" s="18">
        <v>83.27</v>
      </c>
      <c r="H7" s="18">
        <v>3.13</v>
      </c>
      <c r="I7" s="17">
        <v>26.603833865814696</v>
      </c>
      <c r="J7" s="17"/>
      <c r="K7" s="17">
        <v>167</v>
      </c>
      <c r="L7" s="17">
        <v>7.6</v>
      </c>
      <c r="M7" s="17">
        <v>21.973684210526315</v>
      </c>
      <c r="N7" s="17"/>
      <c r="O7" s="18">
        <v>4</v>
      </c>
      <c r="P7" s="18">
        <v>1</v>
      </c>
      <c r="Q7" s="17">
        <v>4</v>
      </c>
      <c r="R7" s="18"/>
      <c r="S7" s="17">
        <v>171</v>
      </c>
      <c r="T7" s="17">
        <v>8.6</v>
      </c>
      <c r="U7" s="17">
        <v>19.88372093023256</v>
      </c>
    </row>
    <row r="8" spans="1:21" x14ac:dyDescent="0.25">
      <c r="A8" s="19"/>
      <c r="B8" s="20" t="s">
        <v>6</v>
      </c>
      <c r="C8" s="18">
        <v>13.13</v>
      </c>
      <c r="D8" s="18">
        <v>0.82</v>
      </c>
      <c r="E8" s="17">
        <v>16.012195121951223</v>
      </c>
      <c r="F8" s="17"/>
      <c r="G8" s="18">
        <v>26.67</v>
      </c>
      <c r="H8" s="18">
        <v>1.07</v>
      </c>
      <c r="I8" s="17">
        <v>24.925233644859812</v>
      </c>
      <c r="J8" s="17"/>
      <c r="K8" s="17">
        <v>39.800000000000004</v>
      </c>
      <c r="L8" s="17">
        <v>1.8900000000000001</v>
      </c>
      <c r="M8" s="17">
        <v>21.05820105820106</v>
      </c>
      <c r="N8" s="17"/>
      <c r="O8" s="18">
        <v>0</v>
      </c>
      <c r="P8" s="18">
        <v>0</v>
      </c>
      <c r="Q8" s="17" t="s">
        <v>69</v>
      </c>
      <c r="R8" s="18"/>
      <c r="S8" s="17">
        <v>39.800000000000004</v>
      </c>
      <c r="T8" s="17">
        <v>1.8900000000000001</v>
      </c>
      <c r="U8" s="17">
        <v>21.05820105820106</v>
      </c>
    </row>
    <row r="9" spans="1:21" x14ac:dyDescent="0.25">
      <c r="A9" s="19"/>
      <c r="B9" s="20" t="s">
        <v>7</v>
      </c>
      <c r="C9" s="18">
        <v>38.07</v>
      </c>
      <c r="D9" s="18">
        <v>1.87</v>
      </c>
      <c r="E9" s="17">
        <v>20.358288770053473</v>
      </c>
      <c r="F9" s="17"/>
      <c r="G9" s="18">
        <v>3.47</v>
      </c>
      <c r="H9" s="18">
        <v>0.27</v>
      </c>
      <c r="I9" s="17">
        <v>12.851851851851851</v>
      </c>
      <c r="J9" s="17"/>
      <c r="K9" s="17">
        <v>41.54</v>
      </c>
      <c r="L9" s="17">
        <v>2.14</v>
      </c>
      <c r="M9" s="17">
        <v>19.411214953271028</v>
      </c>
      <c r="N9" s="17"/>
      <c r="O9" s="18">
        <v>0</v>
      </c>
      <c r="P9" s="18">
        <v>0</v>
      </c>
      <c r="Q9" s="17" t="s">
        <v>69</v>
      </c>
      <c r="R9" s="18"/>
      <c r="S9" s="17">
        <v>41.54</v>
      </c>
      <c r="T9" s="17">
        <v>2.14</v>
      </c>
      <c r="U9" s="17">
        <v>19.411214953271028</v>
      </c>
    </row>
    <row r="10" spans="1:21" x14ac:dyDescent="0.25">
      <c r="A10" s="19"/>
      <c r="B10" s="20" t="s">
        <v>62</v>
      </c>
      <c r="C10" s="18">
        <v>22</v>
      </c>
      <c r="D10" s="18">
        <v>2.38</v>
      </c>
      <c r="E10" s="17">
        <v>9.2436974789915975</v>
      </c>
      <c r="F10" s="17"/>
      <c r="G10" s="18">
        <v>10.119999999999999</v>
      </c>
      <c r="H10" s="18">
        <v>1.97</v>
      </c>
      <c r="I10" s="17">
        <v>5.1370558375634516</v>
      </c>
      <c r="J10" s="17"/>
      <c r="K10" s="17">
        <v>32.119999999999997</v>
      </c>
      <c r="L10" s="17">
        <v>4.3499999999999996</v>
      </c>
      <c r="M10" s="17">
        <v>7.3839080459770114</v>
      </c>
      <c r="N10" s="17"/>
      <c r="O10" s="18">
        <v>0.33</v>
      </c>
      <c r="P10" s="18">
        <v>0.14000000000000001</v>
      </c>
      <c r="Q10" s="17">
        <v>2.3571428571428572</v>
      </c>
      <c r="R10" s="18"/>
      <c r="S10" s="17">
        <v>32.449999999999996</v>
      </c>
      <c r="T10" s="17">
        <v>4.4899999999999993</v>
      </c>
      <c r="U10" s="17">
        <v>7.2271714922049002</v>
      </c>
    </row>
    <row r="11" spans="1:21" x14ac:dyDescent="0.25">
      <c r="A11" s="19"/>
      <c r="B11" s="20" t="s">
        <v>8</v>
      </c>
      <c r="C11" s="18">
        <v>50.53</v>
      </c>
      <c r="D11" s="18">
        <v>1.5</v>
      </c>
      <c r="E11" s="17">
        <v>33.686666666666667</v>
      </c>
      <c r="F11" s="17"/>
      <c r="G11" s="18">
        <v>97.13</v>
      </c>
      <c r="H11" s="18">
        <v>1.21</v>
      </c>
      <c r="I11" s="17">
        <v>80.272727272727266</v>
      </c>
      <c r="J11" s="17"/>
      <c r="K11" s="17">
        <v>147.66</v>
      </c>
      <c r="L11" s="17">
        <v>2.71</v>
      </c>
      <c r="M11" s="17">
        <v>54.487084870848705</v>
      </c>
      <c r="N11" s="17"/>
      <c r="O11" s="18">
        <v>0.17</v>
      </c>
      <c r="P11" s="18">
        <v>0.09</v>
      </c>
      <c r="Q11" s="17">
        <v>1.8888888888888891</v>
      </c>
      <c r="R11" s="18"/>
      <c r="S11" s="17">
        <v>147.82999999999998</v>
      </c>
      <c r="T11" s="17">
        <v>2.8</v>
      </c>
      <c r="U11" s="17">
        <v>52.796428571428571</v>
      </c>
    </row>
    <row r="12" spans="1:21" x14ac:dyDescent="0.25">
      <c r="A12" s="19"/>
      <c r="B12" s="21" t="s">
        <v>63</v>
      </c>
      <c r="C12" s="22">
        <v>27.53</v>
      </c>
      <c r="D12" s="22">
        <v>1.25</v>
      </c>
      <c r="E12" s="23">
        <v>22.024000000000001</v>
      </c>
      <c r="F12" s="23"/>
      <c r="G12" s="22">
        <v>75.73</v>
      </c>
      <c r="H12" s="22">
        <v>2.66</v>
      </c>
      <c r="I12" s="23">
        <v>28.469924812030076</v>
      </c>
      <c r="J12" s="23"/>
      <c r="K12" s="23">
        <v>103.26</v>
      </c>
      <c r="L12" s="23">
        <v>3.91</v>
      </c>
      <c r="M12" s="23">
        <v>26.40920716112532</v>
      </c>
      <c r="N12" s="23"/>
      <c r="O12" s="22">
        <v>8.42</v>
      </c>
      <c r="P12" s="22">
        <v>2.2000000000000002</v>
      </c>
      <c r="Q12" s="23">
        <v>3.8272727272727267</v>
      </c>
      <c r="R12" s="22"/>
      <c r="S12" s="23">
        <v>111.68</v>
      </c>
      <c r="T12" s="23">
        <v>6.11</v>
      </c>
      <c r="U12" s="23">
        <v>18.278232405891981</v>
      </c>
    </row>
    <row r="13" spans="1:21" x14ac:dyDescent="0.25">
      <c r="A13" s="19"/>
      <c r="B13" s="14" t="s">
        <v>51</v>
      </c>
      <c r="C13" s="14">
        <v>319.76</v>
      </c>
      <c r="D13" s="14">
        <v>16.27</v>
      </c>
      <c r="E13" s="47">
        <v>19.653349723417332</v>
      </c>
      <c r="F13" s="36"/>
      <c r="G13" s="14">
        <v>377.86</v>
      </c>
      <c r="H13" s="14">
        <v>16.489999999999998</v>
      </c>
      <c r="I13" s="47">
        <v>22.914493632504552</v>
      </c>
      <c r="J13" s="36"/>
      <c r="K13" s="14">
        <v>697.62</v>
      </c>
      <c r="L13" s="47">
        <v>32.76</v>
      </c>
      <c r="M13" s="47">
        <v>21.294871794871796</v>
      </c>
      <c r="N13" s="36"/>
      <c r="O13" s="14">
        <v>13.42</v>
      </c>
      <c r="P13" s="14">
        <v>3.59</v>
      </c>
      <c r="Q13" s="47">
        <v>3.7381615598885793</v>
      </c>
      <c r="R13" s="19"/>
      <c r="S13" s="47">
        <v>711.04</v>
      </c>
      <c r="T13" s="47">
        <v>36.349999999999994</v>
      </c>
      <c r="U13" s="47">
        <v>19.560935350756537</v>
      </c>
    </row>
    <row r="14" spans="1:21" ht="9.75" customHeight="1" x14ac:dyDescent="0.25">
      <c r="A14" s="46"/>
      <c r="B14" s="37"/>
      <c r="C14" s="38"/>
      <c r="D14" s="38"/>
      <c r="E14" s="39"/>
      <c r="F14" s="39"/>
      <c r="G14" s="38"/>
      <c r="H14" s="38"/>
      <c r="I14" s="39"/>
      <c r="J14" s="39"/>
      <c r="K14" s="39"/>
      <c r="L14" s="39"/>
      <c r="M14" s="39"/>
      <c r="N14" s="39"/>
      <c r="O14" s="38"/>
      <c r="P14" s="38"/>
      <c r="Q14" s="39"/>
      <c r="R14" s="38"/>
      <c r="S14" s="39"/>
      <c r="T14" s="39"/>
      <c r="U14" s="39"/>
    </row>
    <row r="15" spans="1:21" x14ac:dyDescent="0.25">
      <c r="A15" s="19" t="s">
        <v>9</v>
      </c>
      <c r="B15" s="13" t="s">
        <v>10</v>
      </c>
      <c r="C15" s="15">
        <v>19.2</v>
      </c>
      <c r="D15" s="15">
        <v>0.53</v>
      </c>
      <c r="E15" s="16">
        <v>36.226415094339622</v>
      </c>
      <c r="F15" s="16"/>
      <c r="G15" s="15">
        <v>114.8</v>
      </c>
      <c r="H15" s="15">
        <v>3.41</v>
      </c>
      <c r="I15" s="16">
        <v>33.665689149560116</v>
      </c>
      <c r="J15" s="16"/>
      <c r="K15" s="16">
        <v>134</v>
      </c>
      <c r="L15" s="16">
        <v>3.9400000000000004</v>
      </c>
      <c r="M15" s="16">
        <v>34.010152284263953</v>
      </c>
      <c r="N15" s="16"/>
      <c r="O15" s="15">
        <v>0</v>
      </c>
      <c r="P15" s="15">
        <v>0</v>
      </c>
      <c r="Q15" s="16" t="s">
        <v>69</v>
      </c>
      <c r="R15" s="15"/>
      <c r="S15" s="16">
        <v>134</v>
      </c>
      <c r="T15" s="16">
        <v>3.9400000000000004</v>
      </c>
      <c r="U15" s="16">
        <v>34.010152284263953</v>
      </c>
    </row>
    <row r="16" spans="1:21" x14ac:dyDescent="0.25">
      <c r="A16" s="19"/>
      <c r="B16" s="20" t="s">
        <v>9</v>
      </c>
      <c r="C16" s="18">
        <v>1.87</v>
      </c>
      <c r="D16" s="18">
        <v>1</v>
      </c>
      <c r="E16" s="17">
        <v>1.87</v>
      </c>
      <c r="F16" s="17"/>
      <c r="G16" s="18">
        <v>26.8</v>
      </c>
      <c r="H16" s="18">
        <v>0.8</v>
      </c>
      <c r="I16" s="17">
        <v>33.5</v>
      </c>
      <c r="J16" s="17"/>
      <c r="K16" s="17">
        <v>28.67</v>
      </c>
      <c r="L16" s="17">
        <v>1.8</v>
      </c>
      <c r="M16" s="17">
        <v>15.927777777777779</v>
      </c>
      <c r="N16" s="17"/>
      <c r="O16" s="18">
        <v>12.5</v>
      </c>
      <c r="P16" s="18">
        <v>0.53</v>
      </c>
      <c r="Q16" s="17">
        <v>23.584905660377359</v>
      </c>
      <c r="R16" s="18"/>
      <c r="S16" s="17">
        <v>41.17</v>
      </c>
      <c r="T16" s="17">
        <v>2.33</v>
      </c>
      <c r="U16" s="17">
        <v>17.669527896995707</v>
      </c>
    </row>
    <row r="17" spans="1:21" x14ac:dyDescent="0.25">
      <c r="A17" s="19"/>
      <c r="B17" s="20" t="s">
        <v>11</v>
      </c>
      <c r="C17" s="18">
        <v>20.67</v>
      </c>
      <c r="D17" s="18">
        <v>0.71</v>
      </c>
      <c r="E17" s="17">
        <v>29.112676056338032</v>
      </c>
      <c r="F17" s="17"/>
      <c r="G17" s="18">
        <v>56.35</v>
      </c>
      <c r="H17" s="18">
        <v>1.85</v>
      </c>
      <c r="I17" s="17">
        <v>30.45945945945946</v>
      </c>
      <c r="J17" s="17"/>
      <c r="K17" s="17">
        <v>77.02000000000001</v>
      </c>
      <c r="L17" s="17">
        <v>2.56</v>
      </c>
      <c r="M17" s="17">
        <v>30.085937500000004</v>
      </c>
      <c r="N17" s="17"/>
      <c r="O17" s="18">
        <v>4.58</v>
      </c>
      <c r="P17" s="18">
        <v>0.44</v>
      </c>
      <c r="Q17" s="17">
        <v>10.40909090909091</v>
      </c>
      <c r="R17" s="18"/>
      <c r="S17" s="17">
        <v>81.600000000000009</v>
      </c>
      <c r="T17" s="17">
        <v>3</v>
      </c>
      <c r="U17" s="17">
        <v>27.200000000000003</v>
      </c>
    </row>
    <row r="18" spans="1:21" x14ac:dyDescent="0.25">
      <c r="A18" s="19"/>
      <c r="B18" s="20" t="s">
        <v>12</v>
      </c>
      <c r="C18" s="18">
        <v>45.93</v>
      </c>
      <c r="D18" s="18">
        <v>1.33</v>
      </c>
      <c r="E18" s="17">
        <v>34.533834586466163</v>
      </c>
      <c r="F18" s="17"/>
      <c r="G18" s="18">
        <v>81.8</v>
      </c>
      <c r="H18" s="18">
        <v>2.5299999999999998</v>
      </c>
      <c r="I18" s="17">
        <v>32.33201581027668</v>
      </c>
      <c r="J18" s="17"/>
      <c r="K18" s="17">
        <v>127.72999999999999</v>
      </c>
      <c r="L18" s="17">
        <v>3.86</v>
      </c>
      <c r="M18" s="17">
        <v>33.090673575129529</v>
      </c>
      <c r="N18" s="17"/>
      <c r="O18" s="18">
        <v>0.5</v>
      </c>
      <c r="P18" s="18">
        <v>0.08</v>
      </c>
      <c r="Q18" s="17">
        <v>6.25</v>
      </c>
      <c r="R18" s="18"/>
      <c r="S18" s="17">
        <v>128.22999999999999</v>
      </c>
      <c r="T18" s="17">
        <v>3.94</v>
      </c>
      <c r="U18" s="17">
        <v>32.545685279187815</v>
      </c>
    </row>
    <row r="19" spans="1:21" x14ac:dyDescent="0.25">
      <c r="A19" s="19"/>
      <c r="B19" s="20" t="s">
        <v>13</v>
      </c>
      <c r="C19" s="18">
        <v>7.8</v>
      </c>
      <c r="D19" s="18">
        <v>0.27</v>
      </c>
      <c r="E19" s="17">
        <v>28.888888888888886</v>
      </c>
      <c r="F19" s="17"/>
      <c r="G19" s="18">
        <v>96.4</v>
      </c>
      <c r="H19" s="18">
        <v>3.36</v>
      </c>
      <c r="I19" s="17">
        <v>28.690476190476193</v>
      </c>
      <c r="J19" s="17"/>
      <c r="K19" s="17">
        <v>104.2</v>
      </c>
      <c r="L19" s="17">
        <v>3.63</v>
      </c>
      <c r="M19" s="17">
        <v>28.705234159779614</v>
      </c>
      <c r="N19" s="17"/>
      <c r="O19" s="18">
        <v>3</v>
      </c>
      <c r="P19" s="18">
        <v>0.27</v>
      </c>
      <c r="Q19" s="17">
        <v>11.111111111111111</v>
      </c>
      <c r="R19" s="18"/>
      <c r="S19" s="17">
        <v>107.2</v>
      </c>
      <c r="T19" s="17">
        <v>3.9</v>
      </c>
      <c r="U19" s="17">
        <v>27.487179487179489</v>
      </c>
    </row>
    <row r="20" spans="1:21" x14ac:dyDescent="0.25">
      <c r="A20" s="19"/>
      <c r="B20" s="20" t="s">
        <v>14</v>
      </c>
      <c r="C20" s="18">
        <v>0</v>
      </c>
      <c r="D20" s="18">
        <v>0</v>
      </c>
      <c r="E20" s="17" t="s">
        <v>69</v>
      </c>
      <c r="F20" s="17"/>
      <c r="G20" s="18">
        <v>185.87</v>
      </c>
      <c r="H20" s="18">
        <v>5.6</v>
      </c>
      <c r="I20" s="17">
        <v>33.191071428571433</v>
      </c>
      <c r="J20" s="17"/>
      <c r="K20" s="17">
        <v>185.87</v>
      </c>
      <c r="L20" s="17">
        <v>5.6</v>
      </c>
      <c r="M20" s="17">
        <v>33.191071428571433</v>
      </c>
      <c r="N20" s="17"/>
      <c r="O20" s="18">
        <v>4.67</v>
      </c>
      <c r="P20" s="18">
        <v>0.27</v>
      </c>
      <c r="Q20" s="17">
        <v>17.296296296296294</v>
      </c>
      <c r="R20" s="18"/>
      <c r="S20" s="17">
        <v>190.54</v>
      </c>
      <c r="T20" s="17">
        <v>5.8699999999999992</v>
      </c>
      <c r="U20" s="17">
        <v>32.459965928449748</v>
      </c>
    </row>
    <row r="21" spans="1:21" x14ac:dyDescent="0.25">
      <c r="A21" s="19"/>
      <c r="B21" s="21" t="s">
        <v>15</v>
      </c>
      <c r="C21" s="22">
        <v>0</v>
      </c>
      <c r="D21" s="22">
        <v>0</v>
      </c>
      <c r="E21" s="23" t="s">
        <v>69</v>
      </c>
      <c r="F21" s="23"/>
      <c r="G21" s="22">
        <v>32.799999999999997</v>
      </c>
      <c r="H21" s="22">
        <v>1.07</v>
      </c>
      <c r="I21" s="23">
        <v>30.65420560747663</v>
      </c>
      <c r="J21" s="23"/>
      <c r="K21" s="23">
        <v>32.799999999999997</v>
      </c>
      <c r="L21" s="23">
        <v>1.07</v>
      </c>
      <c r="M21" s="23">
        <v>30.65420560747663</v>
      </c>
      <c r="N21" s="23"/>
      <c r="O21" s="22">
        <v>4</v>
      </c>
      <c r="P21" s="22">
        <v>0.27</v>
      </c>
      <c r="Q21" s="23">
        <v>14.814814814814813</v>
      </c>
      <c r="R21" s="22"/>
      <c r="S21" s="23">
        <v>36.799999999999997</v>
      </c>
      <c r="T21" s="23">
        <v>1.34</v>
      </c>
      <c r="U21" s="23">
        <v>27.462686567164177</v>
      </c>
    </row>
    <row r="22" spans="1:21" x14ac:dyDescent="0.25">
      <c r="A22" s="19"/>
      <c r="B22" s="14" t="s">
        <v>51</v>
      </c>
      <c r="C22" s="14">
        <v>95.47</v>
      </c>
      <c r="D22" s="14">
        <v>3.8400000000000003</v>
      </c>
      <c r="E22" s="47">
        <v>24.861979166666664</v>
      </c>
      <c r="F22" s="36"/>
      <c r="G22" s="14">
        <v>594.81999999999994</v>
      </c>
      <c r="H22" s="14">
        <v>18.619999999999997</v>
      </c>
      <c r="I22" s="47">
        <v>31.945220193340496</v>
      </c>
      <c r="J22" s="36"/>
      <c r="K22" s="14">
        <v>690.29</v>
      </c>
      <c r="L22" s="47">
        <v>22.459999999999997</v>
      </c>
      <c r="M22" s="47">
        <v>30.734194122885132</v>
      </c>
      <c r="N22" s="36"/>
      <c r="O22" s="14">
        <v>29.25</v>
      </c>
      <c r="P22" s="14">
        <v>1.86</v>
      </c>
      <c r="Q22" s="47">
        <v>15.725806451612902</v>
      </c>
      <c r="R22" s="19"/>
      <c r="S22" s="47">
        <v>719.54</v>
      </c>
      <c r="T22" s="47">
        <v>24.319999999999997</v>
      </c>
      <c r="U22" s="47">
        <v>29.586348684210527</v>
      </c>
    </row>
    <row r="23" spans="1:21" ht="8.25" customHeight="1" x14ac:dyDescent="0.25">
      <c r="A23" s="48"/>
      <c r="B23" s="38"/>
      <c r="C23" s="38"/>
      <c r="D23" s="38"/>
      <c r="E23" s="38" t="s">
        <v>69</v>
      </c>
      <c r="F23" s="38"/>
      <c r="G23" s="38"/>
      <c r="H23" s="38"/>
      <c r="I23" s="38" t="s">
        <v>69</v>
      </c>
      <c r="J23" s="38"/>
      <c r="K23" s="38"/>
      <c r="L23" s="38"/>
      <c r="M23" s="38"/>
      <c r="N23" s="38"/>
      <c r="O23" s="38"/>
      <c r="P23" s="38"/>
      <c r="Q23" s="38" t="s">
        <v>69</v>
      </c>
      <c r="R23" s="38"/>
      <c r="S23" s="38"/>
      <c r="T23" s="38"/>
      <c r="U23" s="38"/>
    </row>
    <row r="24" spans="1:21" x14ac:dyDescent="0.25">
      <c r="A24" s="19" t="s">
        <v>16</v>
      </c>
      <c r="B24" s="13" t="s">
        <v>17</v>
      </c>
      <c r="C24" s="15">
        <v>0</v>
      </c>
      <c r="D24" s="15">
        <v>0</v>
      </c>
      <c r="E24" s="16" t="s">
        <v>69</v>
      </c>
      <c r="F24" s="16"/>
      <c r="G24" s="15">
        <v>42.28</v>
      </c>
      <c r="H24" s="15">
        <v>1.65</v>
      </c>
      <c r="I24" s="16">
        <v>25.624242424242425</v>
      </c>
      <c r="J24" s="16"/>
      <c r="K24" s="16">
        <v>42.28</v>
      </c>
      <c r="L24" s="16">
        <v>1.65</v>
      </c>
      <c r="M24" s="16">
        <v>25.624242424242425</v>
      </c>
      <c r="N24" s="16"/>
      <c r="O24" s="15">
        <v>50.7</v>
      </c>
      <c r="P24" s="15">
        <v>2.74</v>
      </c>
      <c r="Q24" s="16">
        <v>18.503649635036496</v>
      </c>
      <c r="R24" s="15"/>
      <c r="S24" s="16">
        <v>92.98</v>
      </c>
      <c r="T24" s="16">
        <v>4.3900000000000006</v>
      </c>
      <c r="U24" s="16">
        <v>21.179954441913438</v>
      </c>
    </row>
    <row r="25" spans="1:21" x14ac:dyDescent="0.25">
      <c r="A25" s="19"/>
      <c r="B25" s="20" t="s">
        <v>18</v>
      </c>
      <c r="C25" s="18">
        <v>0</v>
      </c>
      <c r="D25" s="18">
        <v>0</v>
      </c>
      <c r="E25" s="17" t="s">
        <v>69</v>
      </c>
      <c r="F25" s="17"/>
      <c r="G25" s="18">
        <v>55.8</v>
      </c>
      <c r="H25" s="18">
        <v>3.42</v>
      </c>
      <c r="I25" s="17">
        <v>16.315789473684209</v>
      </c>
      <c r="J25" s="17"/>
      <c r="K25" s="17">
        <v>55.8</v>
      </c>
      <c r="L25" s="17">
        <v>3.42</v>
      </c>
      <c r="M25" s="17">
        <v>16.315789473684209</v>
      </c>
      <c r="N25" s="17"/>
      <c r="O25" s="18">
        <v>51</v>
      </c>
      <c r="P25" s="18">
        <v>2.19</v>
      </c>
      <c r="Q25" s="17">
        <v>23.287671232876711</v>
      </c>
      <c r="R25" s="18"/>
      <c r="S25" s="17">
        <v>106.8</v>
      </c>
      <c r="T25" s="17">
        <v>5.6099999999999994</v>
      </c>
      <c r="U25" s="17">
        <v>19.037433155080215</v>
      </c>
    </row>
    <row r="26" spans="1:21" x14ac:dyDescent="0.25">
      <c r="A26" s="19"/>
      <c r="B26" s="21" t="s">
        <v>19</v>
      </c>
      <c r="C26" s="22">
        <v>0</v>
      </c>
      <c r="D26" s="22">
        <v>0</v>
      </c>
      <c r="E26" s="23" t="s">
        <v>69</v>
      </c>
      <c r="F26" s="23"/>
      <c r="G26" s="22">
        <v>126.53</v>
      </c>
      <c r="H26" s="22">
        <v>4.92</v>
      </c>
      <c r="I26" s="23">
        <v>25.717479674796749</v>
      </c>
      <c r="J26" s="23"/>
      <c r="K26" s="23">
        <v>126.53</v>
      </c>
      <c r="L26" s="23">
        <v>4.92</v>
      </c>
      <c r="M26" s="23">
        <v>25.717479674796749</v>
      </c>
      <c r="N26" s="23"/>
      <c r="O26" s="22">
        <v>90.48</v>
      </c>
      <c r="P26" s="22">
        <v>3.34</v>
      </c>
      <c r="Q26" s="23">
        <v>27.08982035928144</v>
      </c>
      <c r="R26" s="22"/>
      <c r="S26" s="23">
        <v>217.01</v>
      </c>
      <c r="T26" s="23">
        <v>8.26</v>
      </c>
      <c r="U26" s="23">
        <v>26.272397094430993</v>
      </c>
    </row>
    <row r="27" spans="1:21" x14ac:dyDescent="0.25">
      <c r="A27" s="19"/>
      <c r="B27" s="14" t="s">
        <v>51</v>
      </c>
      <c r="C27" s="14">
        <v>0</v>
      </c>
      <c r="D27" s="14">
        <v>0</v>
      </c>
      <c r="E27" s="49" t="s">
        <v>69</v>
      </c>
      <c r="F27" s="34"/>
      <c r="G27" s="14">
        <v>224.61</v>
      </c>
      <c r="H27" s="14">
        <v>9.99</v>
      </c>
      <c r="I27" s="47">
        <v>22.483483483483486</v>
      </c>
      <c r="J27" s="36"/>
      <c r="K27" s="47">
        <v>224.61</v>
      </c>
      <c r="L27" s="47">
        <v>9.99</v>
      </c>
      <c r="M27" s="47">
        <v>22.483483483483486</v>
      </c>
      <c r="N27" s="36"/>
      <c r="O27" s="14">
        <v>192.18</v>
      </c>
      <c r="P27" s="14">
        <v>8.27</v>
      </c>
      <c r="Q27" s="47">
        <v>23.238210399032649</v>
      </c>
      <c r="R27" s="19"/>
      <c r="S27" s="47">
        <v>416.79</v>
      </c>
      <c r="T27" s="47">
        <v>18.259999999999998</v>
      </c>
      <c r="U27" s="47">
        <v>22.825301204819279</v>
      </c>
    </row>
    <row r="28" spans="1:21" ht="8.25" customHeight="1" x14ac:dyDescent="0.25">
      <c r="A28" s="48"/>
      <c r="B28" s="38"/>
      <c r="C28" s="38"/>
      <c r="D28" s="38"/>
      <c r="E28" s="38" t="s">
        <v>69</v>
      </c>
      <c r="F28" s="38"/>
      <c r="G28" s="38"/>
      <c r="H28" s="38"/>
      <c r="I28" s="38" t="s">
        <v>69</v>
      </c>
      <c r="J28" s="38"/>
      <c r="K28" s="38"/>
      <c r="L28" s="38"/>
      <c r="M28" s="38"/>
      <c r="N28" s="38"/>
      <c r="O28" s="38"/>
      <c r="P28" s="38"/>
      <c r="Q28" s="38" t="s">
        <v>69</v>
      </c>
      <c r="R28" s="38"/>
      <c r="S28" s="38"/>
      <c r="T28" s="38"/>
      <c r="U28" s="38"/>
    </row>
    <row r="29" spans="1:21" x14ac:dyDescent="0.25">
      <c r="A29" s="19" t="s">
        <v>20</v>
      </c>
      <c r="B29" s="13" t="s">
        <v>21</v>
      </c>
      <c r="C29" s="15">
        <v>19.82</v>
      </c>
      <c r="D29" s="15">
        <v>0.8</v>
      </c>
      <c r="E29" s="16">
        <v>24.774999999999999</v>
      </c>
      <c r="F29" s="16"/>
      <c r="G29" s="15">
        <v>26.38</v>
      </c>
      <c r="H29" s="15">
        <v>1.53</v>
      </c>
      <c r="I29" s="16">
        <v>17.241830065359476</v>
      </c>
      <c r="J29" s="16"/>
      <c r="K29" s="16">
        <v>46.2</v>
      </c>
      <c r="L29" s="16">
        <v>2.33</v>
      </c>
      <c r="M29" s="16">
        <v>19.828326180257513</v>
      </c>
      <c r="N29" s="16"/>
      <c r="O29" s="15">
        <v>2.75</v>
      </c>
      <c r="P29" s="15">
        <v>0.7</v>
      </c>
      <c r="Q29" s="16">
        <v>3.9285714285714288</v>
      </c>
      <c r="R29" s="15"/>
      <c r="S29" s="16">
        <v>48.95</v>
      </c>
      <c r="T29" s="16">
        <v>3.0300000000000002</v>
      </c>
      <c r="U29" s="16">
        <v>16.155115511551156</v>
      </c>
    </row>
    <row r="30" spans="1:21" x14ac:dyDescent="0.25">
      <c r="A30" s="19"/>
      <c r="B30" s="20" t="s">
        <v>22</v>
      </c>
      <c r="C30" s="18">
        <v>20.58</v>
      </c>
      <c r="D30" s="18">
        <v>1.2</v>
      </c>
      <c r="E30" s="17">
        <v>17.149999999999999</v>
      </c>
      <c r="F30" s="17"/>
      <c r="G30" s="18">
        <v>1.18</v>
      </c>
      <c r="H30" s="18">
        <v>0.33</v>
      </c>
      <c r="I30" s="17">
        <v>3.5757575757575752</v>
      </c>
      <c r="J30" s="17"/>
      <c r="K30" s="17">
        <v>21.759999999999998</v>
      </c>
      <c r="L30" s="17">
        <v>1.53</v>
      </c>
      <c r="M30" s="17">
        <v>14.222222222222221</v>
      </c>
      <c r="N30" s="17"/>
      <c r="O30" s="18">
        <v>0.56999999999999995</v>
      </c>
      <c r="P30" s="18">
        <v>0</v>
      </c>
      <c r="Q30" s="17" t="s">
        <v>69</v>
      </c>
      <c r="R30" s="18"/>
      <c r="S30" s="17">
        <v>22.33</v>
      </c>
      <c r="T30" s="17">
        <v>1.53</v>
      </c>
      <c r="U30" s="17">
        <v>14.594771241830063</v>
      </c>
    </row>
    <row r="31" spans="1:21" x14ac:dyDescent="0.25">
      <c r="A31" s="19"/>
      <c r="B31" s="20" t="s">
        <v>20</v>
      </c>
      <c r="C31" s="18">
        <v>0</v>
      </c>
      <c r="D31" s="18">
        <v>0</v>
      </c>
      <c r="E31" s="17" t="s">
        <v>69</v>
      </c>
      <c r="F31" s="17"/>
      <c r="G31" s="18">
        <v>0</v>
      </c>
      <c r="H31" s="18">
        <v>0</v>
      </c>
      <c r="I31" s="17" t="s">
        <v>69</v>
      </c>
      <c r="J31" s="17"/>
      <c r="K31" s="17">
        <v>0</v>
      </c>
      <c r="L31" s="17">
        <v>0</v>
      </c>
      <c r="M31" s="17" t="s">
        <v>69</v>
      </c>
      <c r="N31" s="17"/>
      <c r="O31" s="18">
        <v>0</v>
      </c>
      <c r="P31" s="18">
        <v>0</v>
      </c>
      <c r="Q31" s="17" t="s">
        <v>69</v>
      </c>
      <c r="R31" s="18"/>
      <c r="S31" s="17">
        <v>0</v>
      </c>
      <c r="T31" s="17">
        <v>0</v>
      </c>
      <c r="U31" s="17" t="s">
        <v>69</v>
      </c>
    </row>
    <row r="32" spans="1:21" x14ac:dyDescent="0.25">
      <c r="A32" s="19"/>
      <c r="B32" s="20" t="s">
        <v>23</v>
      </c>
      <c r="C32" s="18">
        <v>8.0299999999999994</v>
      </c>
      <c r="D32" s="18">
        <v>0.67</v>
      </c>
      <c r="E32" s="17">
        <v>11.98507462686567</v>
      </c>
      <c r="F32" s="17"/>
      <c r="G32" s="18">
        <v>18.420000000000002</v>
      </c>
      <c r="H32" s="18">
        <v>1.35</v>
      </c>
      <c r="I32" s="17">
        <v>13.644444444444444</v>
      </c>
      <c r="J32" s="17"/>
      <c r="K32" s="17">
        <v>26.450000000000003</v>
      </c>
      <c r="L32" s="17">
        <v>2.02</v>
      </c>
      <c r="M32" s="17">
        <v>13.094059405940595</v>
      </c>
      <c r="N32" s="17"/>
      <c r="O32" s="18">
        <v>3.58</v>
      </c>
      <c r="P32" s="18">
        <v>0.35</v>
      </c>
      <c r="Q32" s="17">
        <v>10.22857142857143</v>
      </c>
      <c r="R32" s="18"/>
      <c r="S32" s="17">
        <v>30.03</v>
      </c>
      <c r="T32" s="17">
        <v>2.37</v>
      </c>
      <c r="U32" s="17">
        <v>12.670886075949367</v>
      </c>
    </row>
    <row r="33" spans="1:21" x14ac:dyDescent="0.25">
      <c r="A33" s="19"/>
      <c r="B33" s="20" t="s">
        <v>24</v>
      </c>
      <c r="C33" s="18">
        <v>6.67</v>
      </c>
      <c r="D33" s="18">
        <v>1</v>
      </c>
      <c r="E33" s="17">
        <v>6.67</v>
      </c>
      <c r="F33" s="17"/>
      <c r="G33" s="18">
        <v>22</v>
      </c>
      <c r="H33" s="18">
        <v>2.56</v>
      </c>
      <c r="I33" s="17">
        <v>8.59375</v>
      </c>
      <c r="J33" s="17"/>
      <c r="K33" s="17">
        <v>28.67</v>
      </c>
      <c r="L33" s="17">
        <v>3.56</v>
      </c>
      <c r="M33" s="17">
        <v>8.0533707865168545</v>
      </c>
      <c r="N33" s="17"/>
      <c r="O33" s="18">
        <v>3.85</v>
      </c>
      <c r="P33" s="18">
        <v>0.71</v>
      </c>
      <c r="Q33" s="17">
        <v>5.422535211267606</v>
      </c>
      <c r="R33" s="18"/>
      <c r="S33" s="17">
        <v>32.520000000000003</v>
      </c>
      <c r="T33" s="17">
        <v>4.2699999999999996</v>
      </c>
      <c r="U33" s="17">
        <v>7.6159250585480107</v>
      </c>
    </row>
    <row r="34" spans="1:21" x14ac:dyDescent="0.25">
      <c r="A34" s="19"/>
      <c r="B34" s="21" t="s">
        <v>25</v>
      </c>
      <c r="C34" s="22">
        <v>0</v>
      </c>
      <c r="D34" s="22">
        <v>0</v>
      </c>
      <c r="E34" s="23" t="s">
        <v>69</v>
      </c>
      <c r="F34" s="23"/>
      <c r="G34" s="22">
        <v>10.93</v>
      </c>
      <c r="H34" s="22">
        <v>1.27</v>
      </c>
      <c r="I34" s="23">
        <v>8.6062992125984241</v>
      </c>
      <c r="J34" s="23"/>
      <c r="K34" s="23">
        <v>10.93</v>
      </c>
      <c r="L34" s="23">
        <v>1.27</v>
      </c>
      <c r="M34" s="23">
        <v>8.6062992125984241</v>
      </c>
      <c r="N34" s="23"/>
      <c r="O34" s="22">
        <v>0</v>
      </c>
      <c r="P34" s="22">
        <v>0</v>
      </c>
      <c r="Q34" s="23" t="s">
        <v>69</v>
      </c>
      <c r="R34" s="22"/>
      <c r="S34" s="23">
        <v>10.93</v>
      </c>
      <c r="T34" s="23">
        <v>1.27</v>
      </c>
      <c r="U34" s="23">
        <v>8.6062992125984241</v>
      </c>
    </row>
    <row r="35" spans="1:21" x14ac:dyDescent="0.25">
      <c r="A35" s="19"/>
      <c r="B35" s="14" t="s">
        <v>51</v>
      </c>
      <c r="C35" s="14">
        <v>55.1</v>
      </c>
      <c r="D35" s="14">
        <v>3.67</v>
      </c>
      <c r="E35" s="47">
        <v>15.013623978201636</v>
      </c>
      <c r="F35" s="36"/>
      <c r="G35" s="14">
        <v>78.91</v>
      </c>
      <c r="H35" s="14">
        <v>7.0399999999999991</v>
      </c>
      <c r="I35" s="47">
        <v>11.208806818181818</v>
      </c>
      <c r="J35" s="36"/>
      <c r="K35" s="47">
        <v>134.01</v>
      </c>
      <c r="L35" s="47">
        <v>10.709999999999999</v>
      </c>
      <c r="M35" s="47">
        <v>12.512605042016807</v>
      </c>
      <c r="N35" s="36"/>
      <c r="O35" s="14">
        <v>10.75</v>
      </c>
      <c r="P35" s="14">
        <v>1.7599999999999998</v>
      </c>
      <c r="Q35" s="47">
        <v>6.1079545454545459</v>
      </c>
      <c r="R35" s="19"/>
      <c r="S35" s="47">
        <v>144.76</v>
      </c>
      <c r="T35" s="47">
        <v>12.469999999999999</v>
      </c>
      <c r="U35" s="47">
        <v>11.608660785886126</v>
      </c>
    </row>
    <row r="36" spans="1:21" ht="8.25" customHeight="1" x14ac:dyDescent="0.25">
      <c r="A36" s="48"/>
      <c r="B36" s="38"/>
      <c r="C36" s="38"/>
      <c r="D36" s="38"/>
      <c r="E36" s="38" t="s">
        <v>69</v>
      </c>
      <c r="F36" s="38"/>
      <c r="G36" s="38"/>
      <c r="H36" s="38"/>
      <c r="I36" s="38" t="s">
        <v>69</v>
      </c>
      <c r="J36" s="38"/>
      <c r="K36" s="38"/>
      <c r="L36" s="38"/>
      <c r="M36" s="38"/>
      <c r="N36" s="38"/>
      <c r="O36" s="38"/>
      <c r="P36" s="38"/>
      <c r="Q36" s="38" t="s">
        <v>69</v>
      </c>
      <c r="R36" s="38"/>
      <c r="S36" s="38"/>
      <c r="T36" s="38"/>
      <c r="U36" s="38"/>
    </row>
    <row r="37" spans="1:21" x14ac:dyDescent="0.25">
      <c r="A37" s="19" t="s">
        <v>26</v>
      </c>
      <c r="B37" s="13" t="s">
        <v>27</v>
      </c>
      <c r="C37" s="15">
        <v>9.6</v>
      </c>
      <c r="D37" s="15">
        <v>0.27</v>
      </c>
      <c r="E37" s="16">
        <v>35.55555555555555</v>
      </c>
      <c r="F37" s="16"/>
      <c r="G37" s="15">
        <v>30.53</v>
      </c>
      <c r="H37" s="15">
        <v>1.08</v>
      </c>
      <c r="I37" s="16">
        <v>28.268518518518519</v>
      </c>
      <c r="J37" s="16"/>
      <c r="K37" s="16">
        <v>40.130000000000003</v>
      </c>
      <c r="L37" s="16">
        <v>1.35</v>
      </c>
      <c r="M37" s="16">
        <v>29.725925925925925</v>
      </c>
      <c r="N37" s="16"/>
      <c r="O37" s="15">
        <v>0.17</v>
      </c>
      <c r="P37" s="15">
        <v>0</v>
      </c>
      <c r="Q37" s="16" t="s">
        <v>69</v>
      </c>
      <c r="R37" s="15"/>
      <c r="S37" s="16">
        <v>40.300000000000004</v>
      </c>
      <c r="T37" s="16">
        <v>1.35</v>
      </c>
      <c r="U37" s="16">
        <v>29.851851851851855</v>
      </c>
    </row>
    <row r="38" spans="1:21" x14ac:dyDescent="0.25">
      <c r="A38" s="19"/>
      <c r="B38" s="20" t="s">
        <v>28</v>
      </c>
      <c r="C38" s="18">
        <v>0</v>
      </c>
      <c r="D38" s="18">
        <v>0</v>
      </c>
      <c r="E38" s="17" t="s">
        <v>69</v>
      </c>
      <c r="F38" s="17"/>
      <c r="G38" s="18">
        <v>72.47</v>
      </c>
      <c r="H38" s="18">
        <v>1.88</v>
      </c>
      <c r="I38" s="17">
        <v>38.547872340425535</v>
      </c>
      <c r="J38" s="17"/>
      <c r="K38" s="17">
        <v>72.47</v>
      </c>
      <c r="L38" s="17">
        <v>1.88</v>
      </c>
      <c r="M38" s="17">
        <v>38.547872340425535</v>
      </c>
      <c r="N38" s="17"/>
      <c r="O38" s="18">
        <v>17</v>
      </c>
      <c r="P38" s="18">
        <v>2.12</v>
      </c>
      <c r="Q38" s="17">
        <v>8.0188679245283012</v>
      </c>
      <c r="R38" s="18"/>
      <c r="S38" s="17">
        <v>89.47</v>
      </c>
      <c r="T38" s="17">
        <v>4</v>
      </c>
      <c r="U38" s="17">
        <v>22.3675</v>
      </c>
    </row>
    <row r="39" spans="1:21" x14ac:dyDescent="0.25">
      <c r="A39" s="19"/>
      <c r="B39" s="20" t="s">
        <v>29</v>
      </c>
      <c r="C39" s="18">
        <v>14.47</v>
      </c>
      <c r="D39" s="18">
        <v>0.8</v>
      </c>
      <c r="E39" s="17">
        <v>18.087499999999999</v>
      </c>
      <c r="F39" s="17"/>
      <c r="G39" s="18">
        <v>91.07</v>
      </c>
      <c r="H39" s="18">
        <v>2.34</v>
      </c>
      <c r="I39" s="17">
        <v>38.918803418803421</v>
      </c>
      <c r="J39" s="17"/>
      <c r="K39" s="17">
        <v>105.53999999999999</v>
      </c>
      <c r="L39" s="17">
        <v>3.1399999999999997</v>
      </c>
      <c r="M39" s="17">
        <v>33.611464968152866</v>
      </c>
      <c r="N39" s="17"/>
      <c r="O39" s="18">
        <v>0</v>
      </c>
      <c r="P39" s="18">
        <v>0</v>
      </c>
      <c r="Q39" s="17" t="s">
        <v>69</v>
      </c>
      <c r="R39" s="18"/>
      <c r="S39" s="17">
        <v>105.53999999999999</v>
      </c>
      <c r="T39" s="17">
        <v>3.1399999999999997</v>
      </c>
      <c r="U39" s="17">
        <v>33.611464968152866</v>
      </c>
    </row>
    <row r="40" spans="1:21" x14ac:dyDescent="0.25">
      <c r="A40" s="19"/>
      <c r="B40" s="20" t="s">
        <v>26</v>
      </c>
      <c r="C40" s="18">
        <v>0</v>
      </c>
      <c r="D40" s="18">
        <v>0</v>
      </c>
      <c r="E40" s="17" t="s">
        <v>69</v>
      </c>
      <c r="F40" s="17"/>
      <c r="G40" s="18">
        <v>11.87</v>
      </c>
      <c r="H40" s="18">
        <v>1</v>
      </c>
      <c r="I40" s="17">
        <v>11.87</v>
      </c>
      <c r="J40" s="17"/>
      <c r="K40" s="17">
        <v>11.87</v>
      </c>
      <c r="L40" s="17">
        <v>1</v>
      </c>
      <c r="M40" s="17">
        <v>11.87</v>
      </c>
      <c r="N40" s="17"/>
      <c r="O40" s="18">
        <v>0</v>
      </c>
      <c r="P40" s="18">
        <v>0</v>
      </c>
      <c r="Q40" s="17" t="s">
        <v>69</v>
      </c>
      <c r="R40" s="18"/>
      <c r="S40" s="17">
        <v>11.87</v>
      </c>
      <c r="T40" s="17">
        <v>1</v>
      </c>
      <c r="U40" s="17">
        <v>11.87</v>
      </c>
    </row>
    <row r="41" spans="1:21" x14ac:dyDescent="0.25">
      <c r="A41" s="19"/>
      <c r="B41" s="20" t="s">
        <v>68</v>
      </c>
      <c r="C41" s="18">
        <v>24.33</v>
      </c>
      <c r="D41" s="18">
        <v>1.27</v>
      </c>
      <c r="E41" s="17">
        <v>19.15748031496063</v>
      </c>
      <c r="F41" s="17"/>
      <c r="G41" s="18">
        <v>34.200000000000003</v>
      </c>
      <c r="H41" s="18">
        <v>1.9</v>
      </c>
      <c r="I41" s="17">
        <v>18.000000000000004</v>
      </c>
      <c r="J41" s="17"/>
      <c r="K41" s="17">
        <v>58.53</v>
      </c>
      <c r="L41" s="17">
        <v>3.17</v>
      </c>
      <c r="M41" s="17">
        <v>18.463722397476342</v>
      </c>
      <c r="N41" s="17"/>
      <c r="O41" s="18">
        <v>0</v>
      </c>
      <c r="P41" s="18">
        <v>0</v>
      </c>
      <c r="Q41" s="17" t="s">
        <v>69</v>
      </c>
      <c r="R41" s="18"/>
      <c r="S41" s="17">
        <v>58.53</v>
      </c>
      <c r="T41" s="17">
        <v>3.17</v>
      </c>
      <c r="U41" s="17">
        <v>18.463722397476342</v>
      </c>
    </row>
    <row r="42" spans="1:21" x14ac:dyDescent="0.25">
      <c r="A42" s="19"/>
      <c r="B42" s="20" t="s">
        <v>30</v>
      </c>
      <c r="C42" s="18">
        <v>14.4</v>
      </c>
      <c r="D42" s="18">
        <v>0.73</v>
      </c>
      <c r="E42" s="17">
        <v>19.726027397260275</v>
      </c>
      <c r="F42" s="17"/>
      <c r="G42" s="18">
        <v>24.2</v>
      </c>
      <c r="H42" s="18">
        <v>1.17</v>
      </c>
      <c r="I42" s="17">
        <v>20.683760683760685</v>
      </c>
      <c r="J42" s="17"/>
      <c r="K42" s="17">
        <v>38.6</v>
      </c>
      <c r="L42" s="17">
        <v>1.9</v>
      </c>
      <c r="M42" s="17">
        <v>20.315789473684212</v>
      </c>
      <c r="N42" s="17"/>
      <c r="O42" s="18">
        <v>0</v>
      </c>
      <c r="P42" s="18">
        <v>0</v>
      </c>
      <c r="Q42" s="17" t="s">
        <v>69</v>
      </c>
      <c r="R42" s="18"/>
      <c r="S42" s="17">
        <v>38.6</v>
      </c>
      <c r="T42" s="17">
        <v>1.9</v>
      </c>
      <c r="U42" s="17">
        <v>20.315789473684212</v>
      </c>
    </row>
    <row r="43" spans="1:21" x14ac:dyDescent="0.25">
      <c r="A43" s="19"/>
      <c r="B43" s="20" t="s">
        <v>31</v>
      </c>
      <c r="C43" s="18">
        <v>16.2</v>
      </c>
      <c r="D43" s="18">
        <v>1.8</v>
      </c>
      <c r="E43" s="17">
        <v>9</v>
      </c>
      <c r="F43" s="17"/>
      <c r="G43" s="18">
        <v>98.73</v>
      </c>
      <c r="H43" s="18">
        <v>11.97</v>
      </c>
      <c r="I43" s="17">
        <v>8.2481203007518804</v>
      </c>
      <c r="J43" s="17"/>
      <c r="K43" s="17">
        <v>114.93</v>
      </c>
      <c r="L43" s="17">
        <v>13.770000000000001</v>
      </c>
      <c r="M43" s="17">
        <v>8.3464052287581705</v>
      </c>
      <c r="N43" s="17"/>
      <c r="O43" s="18">
        <v>12.68</v>
      </c>
      <c r="P43" s="18">
        <v>0.47</v>
      </c>
      <c r="Q43" s="17">
        <v>26.978723404255319</v>
      </c>
      <c r="R43" s="18"/>
      <c r="S43" s="17">
        <v>127.61000000000001</v>
      </c>
      <c r="T43" s="17">
        <v>14.240000000000002</v>
      </c>
      <c r="U43" s="17">
        <v>8.9613764044943824</v>
      </c>
    </row>
    <row r="44" spans="1:21" x14ac:dyDescent="0.25">
      <c r="A44" s="19"/>
      <c r="B44" s="20" t="s">
        <v>64</v>
      </c>
      <c r="C44" s="18">
        <v>11.27</v>
      </c>
      <c r="D44" s="18">
        <v>0.47</v>
      </c>
      <c r="E44" s="17">
        <v>23.978723404255319</v>
      </c>
      <c r="F44" s="17"/>
      <c r="G44" s="18">
        <v>47.97</v>
      </c>
      <c r="H44" s="18">
        <v>1.84</v>
      </c>
      <c r="I44" s="17">
        <v>26.070652173913043</v>
      </c>
      <c r="J44" s="17"/>
      <c r="K44" s="17">
        <v>59.239999999999995</v>
      </c>
      <c r="L44" s="17">
        <v>2.31</v>
      </c>
      <c r="M44" s="17">
        <v>25.645021645021643</v>
      </c>
      <c r="N44" s="17"/>
      <c r="O44" s="18">
        <v>0</v>
      </c>
      <c r="P44" s="18">
        <v>0</v>
      </c>
      <c r="Q44" s="17" t="s">
        <v>69</v>
      </c>
      <c r="R44" s="18"/>
      <c r="S44" s="17">
        <v>59.239999999999995</v>
      </c>
      <c r="T44" s="17">
        <v>2.31</v>
      </c>
      <c r="U44" s="17">
        <v>25.645021645021643</v>
      </c>
    </row>
    <row r="45" spans="1:21" x14ac:dyDescent="0.25">
      <c r="A45" s="19"/>
      <c r="B45" s="21" t="s">
        <v>32</v>
      </c>
      <c r="C45" s="22">
        <v>0</v>
      </c>
      <c r="D45" s="22">
        <v>0</v>
      </c>
      <c r="E45" s="23" t="s">
        <v>69</v>
      </c>
      <c r="F45" s="23"/>
      <c r="G45" s="22">
        <v>88.17</v>
      </c>
      <c r="H45" s="22">
        <v>2.67</v>
      </c>
      <c r="I45" s="23">
        <v>33.022471910112358</v>
      </c>
      <c r="J45" s="23"/>
      <c r="K45" s="23">
        <v>88.17</v>
      </c>
      <c r="L45" s="23">
        <v>2.67</v>
      </c>
      <c r="M45" s="23">
        <v>33.022471910112358</v>
      </c>
      <c r="N45" s="23"/>
      <c r="O45" s="22">
        <v>0.17</v>
      </c>
      <c r="P45" s="22">
        <v>0</v>
      </c>
      <c r="Q45" s="23" t="s">
        <v>69</v>
      </c>
      <c r="R45" s="22"/>
      <c r="S45" s="23">
        <v>88.34</v>
      </c>
      <c r="T45" s="23">
        <v>2.67</v>
      </c>
      <c r="U45" s="23">
        <v>33.08614232209738</v>
      </c>
    </row>
    <row r="46" spans="1:21" x14ac:dyDescent="0.25">
      <c r="A46" s="19"/>
      <c r="B46" s="14" t="s">
        <v>51</v>
      </c>
      <c r="C46" s="14">
        <v>90.27</v>
      </c>
      <c r="D46" s="14">
        <v>5.34</v>
      </c>
      <c r="E46" s="47">
        <v>16.90449438202247</v>
      </c>
      <c r="F46" s="36"/>
      <c r="G46" s="14">
        <v>499.21</v>
      </c>
      <c r="H46" s="14">
        <v>25.85</v>
      </c>
      <c r="I46" s="47">
        <v>19.311798839458412</v>
      </c>
      <c r="J46" s="36"/>
      <c r="K46" s="47">
        <v>589.48</v>
      </c>
      <c r="L46" s="47">
        <v>31.19</v>
      </c>
      <c r="M46" s="47">
        <v>18.899647322859892</v>
      </c>
      <c r="N46" s="36"/>
      <c r="O46" s="14">
        <v>30.020000000000003</v>
      </c>
      <c r="P46" s="14">
        <v>2.59</v>
      </c>
      <c r="Q46" s="47">
        <v>11.590733590733592</v>
      </c>
      <c r="R46" s="19"/>
      <c r="S46" s="47">
        <v>619.5</v>
      </c>
      <c r="T46" s="47">
        <v>33.78</v>
      </c>
      <c r="U46" s="47">
        <v>18.339253996447603</v>
      </c>
    </row>
    <row r="47" spans="1:21" ht="8.25" customHeight="1" x14ac:dyDescent="0.25">
      <c r="A47" s="46"/>
      <c r="B47" s="37"/>
      <c r="C47" s="38"/>
      <c r="D47" s="38"/>
      <c r="E47" s="39" t="s">
        <v>69</v>
      </c>
      <c r="F47" s="39"/>
      <c r="G47" s="38"/>
      <c r="H47" s="38"/>
      <c r="I47" s="39" t="s">
        <v>69</v>
      </c>
      <c r="J47" s="39"/>
      <c r="K47" s="39"/>
      <c r="L47" s="39"/>
      <c r="M47" s="39"/>
      <c r="N47" s="39"/>
      <c r="O47" s="38"/>
      <c r="P47" s="38"/>
      <c r="Q47" s="39" t="s">
        <v>69</v>
      </c>
      <c r="R47" s="38"/>
      <c r="S47" s="39"/>
      <c r="T47" s="39"/>
      <c r="U47" s="39"/>
    </row>
    <row r="48" spans="1:21" x14ac:dyDescent="0.25">
      <c r="A48" s="19" t="s">
        <v>33</v>
      </c>
      <c r="B48" s="13" t="s">
        <v>34</v>
      </c>
      <c r="C48" s="15">
        <v>23.73</v>
      </c>
      <c r="D48" s="15">
        <v>0.53</v>
      </c>
      <c r="E48" s="16">
        <v>44.773584905660378</v>
      </c>
      <c r="F48" s="16"/>
      <c r="G48" s="15">
        <v>141.33000000000001</v>
      </c>
      <c r="H48" s="15">
        <v>1.89</v>
      </c>
      <c r="I48" s="16">
        <v>74.777777777777786</v>
      </c>
      <c r="J48" s="16"/>
      <c r="K48" s="16">
        <v>165.06</v>
      </c>
      <c r="L48" s="16">
        <v>2.42</v>
      </c>
      <c r="M48" s="16">
        <v>68.206611570247944</v>
      </c>
      <c r="N48" s="16"/>
      <c r="O48" s="15">
        <v>0.25</v>
      </c>
      <c r="P48" s="15">
        <v>0.04</v>
      </c>
      <c r="Q48" s="16">
        <v>6.25</v>
      </c>
      <c r="R48" s="15"/>
      <c r="S48" s="16">
        <v>165.31</v>
      </c>
      <c r="T48" s="16">
        <v>2.46</v>
      </c>
      <c r="U48" s="16">
        <v>67.199186991869922</v>
      </c>
    </row>
    <row r="49" spans="1:21" x14ac:dyDescent="0.25">
      <c r="A49" s="19"/>
      <c r="B49" s="20" t="s">
        <v>35</v>
      </c>
      <c r="C49" s="18">
        <v>66.63</v>
      </c>
      <c r="D49" s="18">
        <v>2.6</v>
      </c>
      <c r="E49" s="17">
        <v>25.626923076923074</v>
      </c>
      <c r="F49" s="17"/>
      <c r="G49" s="18">
        <v>79.87</v>
      </c>
      <c r="H49" s="18">
        <v>2.44</v>
      </c>
      <c r="I49" s="17">
        <v>32.733606557377051</v>
      </c>
      <c r="J49" s="17"/>
      <c r="K49" s="17">
        <v>146.5</v>
      </c>
      <c r="L49" s="17">
        <v>5.04</v>
      </c>
      <c r="M49" s="17">
        <v>29.067460317460316</v>
      </c>
      <c r="N49" s="17"/>
      <c r="O49" s="18">
        <v>1.08</v>
      </c>
      <c r="P49" s="18">
        <v>0.39</v>
      </c>
      <c r="Q49" s="17">
        <v>2.7692307692307692</v>
      </c>
      <c r="R49" s="18"/>
      <c r="S49" s="17">
        <v>147.58000000000001</v>
      </c>
      <c r="T49" s="17">
        <v>5.43</v>
      </c>
      <c r="U49" s="17">
        <v>27.178637200736652</v>
      </c>
    </row>
    <row r="50" spans="1:21" x14ac:dyDescent="0.25">
      <c r="A50" s="19"/>
      <c r="B50" s="20" t="s">
        <v>36</v>
      </c>
      <c r="C50" s="18">
        <v>61.73</v>
      </c>
      <c r="D50" s="18">
        <v>2.7</v>
      </c>
      <c r="E50" s="17">
        <v>22.86296296296296</v>
      </c>
      <c r="F50" s="17"/>
      <c r="G50" s="18">
        <v>39.799999999999997</v>
      </c>
      <c r="H50" s="18">
        <v>2.4700000000000002</v>
      </c>
      <c r="I50" s="17">
        <v>16.113360323886639</v>
      </c>
      <c r="J50" s="17"/>
      <c r="K50" s="17">
        <v>101.53</v>
      </c>
      <c r="L50" s="17">
        <v>5.17</v>
      </c>
      <c r="M50" s="17">
        <v>19.638297872340427</v>
      </c>
      <c r="N50" s="17"/>
      <c r="O50" s="18">
        <v>0.25</v>
      </c>
      <c r="P50" s="18">
        <v>0.67</v>
      </c>
      <c r="Q50" s="17">
        <v>0.37313432835820892</v>
      </c>
      <c r="R50" s="18"/>
      <c r="S50" s="17">
        <v>101.78</v>
      </c>
      <c r="T50" s="17">
        <v>5.84</v>
      </c>
      <c r="U50" s="17">
        <v>17.428082191780824</v>
      </c>
    </row>
    <row r="51" spans="1:21" x14ac:dyDescent="0.25">
      <c r="A51" s="19"/>
      <c r="B51" s="20" t="s">
        <v>37</v>
      </c>
      <c r="C51" s="18">
        <v>11.2</v>
      </c>
      <c r="D51" s="18">
        <v>0.44</v>
      </c>
      <c r="E51" s="17">
        <v>25.454545454545453</v>
      </c>
      <c r="F51" s="17"/>
      <c r="G51" s="18">
        <v>29.4</v>
      </c>
      <c r="H51" s="18">
        <v>1.05</v>
      </c>
      <c r="I51" s="17">
        <v>27.999999999999996</v>
      </c>
      <c r="J51" s="17"/>
      <c r="K51" s="17">
        <v>40.599999999999994</v>
      </c>
      <c r="L51" s="17">
        <v>1.49</v>
      </c>
      <c r="M51" s="17">
        <v>27.248322147651002</v>
      </c>
      <c r="N51" s="17"/>
      <c r="O51" s="18">
        <v>0.17</v>
      </c>
      <c r="P51" s="18">
        <v>1.53</v>
      </c>
      <c r="Q51" s="17">
        <v>0.11111111111111112</v>
      </c>
      <c r="R51" s="18"/>
      <c r="S51" s="17">
        <v>40.769999999999996</v>
      </c>
      <c r="T51" s="17">
        <v>3.02</v>
      </c>
      <c r="U51" s="17">
        <v>13.499999999999998</v>
      </c>
    </row>
    <row r="52" spans="1:21" x14ac:dyDescent="0.25">
      <c r="A52" s="19"/>
      <c r="B52" s="20" t="s">
        <v>38</v>
      </c>
      <c r="C52" s="18">
        <v>15.2</v>
      </c>
      <c r="D52" s="18">
        <v>2</v>
      </c>
      <c r="E52" s="17">
        <v>7.6</v>
      </c>
      <c r="F52" s="17"/>
      <c r="G52" s="18">
        <v>0</v>
      </c>
      <c r="H52" s="18">
        <v>0</v>
      </c>
      <c r="I52" s="17" t="s">
        <v>69</v>
      </c>
      <c r="J52" s="17"/>
      <c r="K52" s="17">
        <v>15.2</v>
      </c>
      <c r="L52" s="17">
        <v>2</v>
      </c>
      <c r="M52" s="17">
        <v>7.6</v>
      </c>
      <c r="N52" s="17"/>
      <c r="O52" s="18">
        <v>0</v>
      </c>
      <c r="P52" s="18">
        <v>0</v>
      </c>
      <c r="Q52" s="17" t="s">
        <v>69</v>
      </c>
      <c r="R52" s="18"/>
      <c r="S52" s="17">
        <v>15.2</v>
      </c>
      <c r="T52" s="17">
        <v>2</v>
      </c>
      <c r="U52" s="17">
        <v>7.6</v>
      </c>
    </row>
    <row r="53" spans="1:21" x14ac:dyDescent="0.25">
      <c r="A53" s="19"/>
      <c r="B53" s="20" t="s">
        <v>39</v>
      </c>
      <c r="C53" s="18">
        <v>16.27</v>
      </c>
      <c r="D53" s="18">
        <v>0.55000000000000004</v>
      </c>
      <c r="E53" s="17">
        <v>29.581818181818178</v>
      </c>
      <c r="F53" s="17"/>
      <c r="G53" s="18">
        <v>0</v>
      </c>
      <c r="H53" s="18">
        <v>0</v>
      </c>
      <c r="I53" s="17" t="s">
        <v>69</v>
      </c>
      <c r="J53" s="17"/>
      <c r="K53" s="17">
        <v>16.27</v>
      </c>
      <c r="L53" s="17">
        <v>0.55000000000000004</v>
      </c>
      <c r="M53" s="17">
        <v>29.581818181818178</v>
      </c>
      <c r="N53" s="17"/>
      <c r="O53" s="18">
        <v>0.13</v>
      </c>
      <c r="P53" s="18">
        <v>1</v>
      </c>
      <c r="Q53" s="17">
        <v>0.13</v>
      </c>
      <c r="R53" s="18"/>
      <c r="S53" s="17">
        <v>16.399999999999999</v>
      </c>
      <c r="T53" s="17">
        <v>1.55</v>
      </c>
      <c r="U53" s="17">
        <v>10.580645161290322</v>
      </c>
    </row>
    <row r="54" spans="1:21" x14ac:dyDescent="0.25">
      <c r="A54" s="19"/>
      <c r="B54" s="20" t="s">
        <v>40</v>
      </c>
      <c r="C54" s="18">
        <v>51.73</v>
      </c>
      <c r="D54" s="18">
        <v>0.84</v>
      </c>
      <c r="E54" s="17">
        <v>61.583333333333329</v>
      </c>
      <c r="F54" s="17"/>
      <c r="G54" s="18">
        <v>58.53</v>
      </c>
      <c r="H54" s="18">
        <v>1.62</v>
      </c>
      <c r="I54" s="17">
        <v>36.129629629629626</v>
      </c>
      <c r="J54" s="17"/>
      <c r="K54" s="17">
        <v>110.25999999999999</v>
      </c>
      <c r="L54" s="17">
        <v>2.46</v>
      </c>
      <c r="M54" s="17">
        <v>44.821138211382113</v>
      </c>
      <c r="N54" s="17"/>
      <c r="O54" s="18">
        <v>0</v>
      </c>
      <c r="P54" s="18">
        <v>0</v>
      </c>
      <c r="Q54" s="17" t="s">
        <v>69</v>
      </c>
      <c r="R54" s="18"/>
      <c r="S54" s="17">
        <v>110.25999999999999</v>
      </c>
      <c r="T54" s="17">
        <v>2.46</v>
      </c>
      <c r="U54" s="17">
        <v>44.821138211382113</v>
      </c>
    </row>
    <row r="55" spans="1:21" x14ac:dyDescent="0.25">
      <c r="A55" s="19"/>
      <c r="B55" s="20" t="s">
        <v>41</v>
      </c>
      <c r="C55" s="18">
        <v>0</v>
      </c>
      <c r="D55" s="18">
        <v>0</v>
      </c>
      <c r="E55" s="17" t="s">
        <v>69</v>
      </c>
      <c r="F55" s="17"/>
      <c r="G55" s="18">
        <v>12.53</v>
      </c>
      <c r="H55" s="18">
        <v>0.26</v>
      </c>
      <c r="I55" s="17">
        <v>48.192307692307686</v>
      </c>
      <c r="J55" s="17"/>
      <c r="K55" s="17">
        <v>12.53</v>
      </c>
      <c r="L55" s="17">
        <v>0.26</v>
      </c>
      <c r="M55" s="17">
        <v>48.192307692307686</v>
      </c>
      <c r="N55" s="17"/>
      <c r="O55" s="18">
        <v>0.17</v>
      </c>
      <c r="P55" s="18">
        <v>0.53</v>
      </c>
      <c r="Q55" s="17">
        <v>0.32075471698113206</v>
      </c>
      <c r="R55" s="18"/>
      <c r="S55" s="17">
        <v>12.7</v>
      </c>
      <c r="T55" s="17">
        <v>0.79</v>
      </c>
      <c r="U55" s="17">
        <v>16.075949367088604</v>
      </c>
    </row>
    <row r="56" spans="1:21" x14ac:dyDescent="0.25">
      <c r="A56" s="19"/>
      <c r="B56" s="20" t="s">
        <v>42</v>
      </c>
      <c r="C56" s="18">
        <v>140.13</v>
      </c>
      <c r="D56" s="18">
        <v>7.01</v>
      </c>
      <c r="E56" s="17">
        <v>19.990014265335237</v>
      </c>
      <c r="F56" s="17"/>
      <c r="G56" s="18">
        <v>10.199999999999999</v>
      </c>
      <c r="H56" s="18">
        <v>0.53</v>
      </c>
      <c r="I56" s="17">
        <v>19.245283018867923</v>
      </c>
      <c r="J56" s="17"/>
      <c r="K56" s="17">
        <v>150.32999999999998</v>
      </c>
      <c r="L56" s="17">
        <v>7.54</v>
      </c>
      <c r="M56" s="17">
        <v>19.937665782493365</v>
      </c>
      <c r="N56" s="17"/>
      <c r="O56" s="18">
        <v>0</v>
      </c>
      <c r="P56" s="18">
        <v>0</v>
      </c>
      <c r="Q56" s="17" t="s">
        <v>69</v>
      </c>
      <c r="R56" s="18"/>
      <c r="S56" s="17">
        <v>150.32999999999998</v>
      </c>
      <c r="T56" s="17">
        <v>7.54</v>
      </c>
      <c r="U56" s="17">
        <v>19.937665782493365</v>
      </c>
    </row>
    <row r="57" spans="1:21" x14ac:dyDescent="0.25">
      <c r="A57" s="19"/>
      <c r="B57" s="20" t="s">
        <v>43</v>
      </c>
      <c r="C57" s="18">
        <v>5.4</v>
      </c>
      <c r="D57" s="18">
        <v>0.17</v>
      </c>
      <c r="E57" s="17">
        <v>31.764705882352942</v>
      </c>
      <c r="F57" s="17"/>
      <c r="G57" s="18">
        <v>0</v>
      </c>
      <c r="H57" s="18">
        <v>0</v>
      </c>
      <c r="I57" s="17" t="s">
        <v>69</v>
      </c>
      <c r="J57" s="17"/>
      <c r="K57" s="17">
        <v>5.4</v>
      </c>
      <c r="L57" s="17">
        <v>0.17</v>
      </c>
      <c r="M57" s="17">
        <v>31.764705882352942</v>
      </c>
      <c r="N57" s="17"/>
      <c r="O57" s="18">
        <v>0</v>
      </c>
      <c r="P57" s="18">
        <v>0</v>
      </c>
      <c r="Q57" s="17" t="s">
        <v>69</v>
      </c>
      <c r="R57" s="18"/>
      <c r="S57" s="17">
        <v>5.4</v>
      </c>
      <c r="T57" s="17">
        <v>0.17</v>
      </c>
      <c r="U57" s="17">
        <v>31.764705882352942</v>
      </c>
    </row>
    <row r="58" spans="1:21" x14ac:dyDescent="0.25">
      <c r="A58" s="19"/>
      <c r="B58" s="20" t="s">
        <v>33</v>
      </c>
      <c r="C58" s="18">
        <v>0</v>
      </c>
      <c r="D58" s="18">
        <v>0</v>
      </c>
      <c r="E58" s="17" t="s">
        <v>69</v>
      </c>
      <c r="F58" s="17"/>
      <c r="G58" s="18">
        <v>0</v>
      </c>
      <c r="H58" s="18">
        <v>0</v>
      </c>
      <c r="I58" s="17" t="s">
        <v>69</v>
      </c>
      <c r="J58" s="17"/>
      <c r="K58" s="17">
        <v>0</v>
      </c>
      <c r="L58" s="17">
        <v>0</v>
      </c>
      <c r="M58" s="17" t="s">
        <v>69</v>
      </c>
      <c r="N58" s="17"/>
      <c r="O58" s="18">
        <v>0</v>
      </c>
      <c r="P58" s="18">
        <v>0</v>
      </c>
      <c r="Q58" s="17" t="s">
        <v>69</v>
      </c>
      <c r="R58" s="18"/>
      <c r="S58" s="17">
        <v>0</v>
      </c>
      <c r="T58" s="17">
        <v>0</v>
      </c>
      <c r="U58" s="17" t="s">
        <v>69</v>
      </c>
    </row>
    <row r="59" spans="1:21" x14ac:dyDescent="0.25">
      <c r="A59" s="19"/>
      <c r="B59" s="20" t="s">
        <v>44</v>
      </c>
      <c r="C59" s="18">
        <v>0</v>
      </c>
      <c r="D59" s="18">
        <v>0</v>
      </c>
      <c r="E59" s="17" t="s">
        <v>69</v>
      </c>
      <c r="F59" s="17"/>
      <c r="G59" s="18">
        <v>34.799999999999997</v>
      </c>
      <c r="H59" s="18">
        <v>0.69</v>
      </c>
      <c r="I59" s="17">
        <v>50.434782608695649</v>
      </c>
      <c r="J59" s="17"/>
      <c r="K59" s="17">
        <v>34.799999999999997</v>
      </c>
      <c r="L59" s="17">
        <v>0.69</v>
      </c>
      <c r="M59" s="17">
        <v>50.434782608695649</v>
      </c>
      <c r="N59" s="17"/>
      <c r="O59" s="18">
        <v>0</v>
      </c>
      <c r="P59" s="18">
        <v>0</v>
      </c>
      <c r="Q59" s="17" t="s">
        <v>69</v>
      </c>
      <c r="R59" s="18"/>
      <c r="S59" s="17">
        <v>34.799999999999997</v>
      </c>
      <c r="T59" s="17">
        <v>0.69</v>
      </c>
      <c r="U59" s="17">
        <v>50.434782608695649</v>
      </c>
    </row>
    <row r="60" spans="1:21" x14ac:dyDescent="0.25">
      <c r="A60" s="19"/>
      <c r="B60" s="20" t="s">
        <v>45</v>
      </c>
      <c r="C60" s="18">
        <v>53.93</v>
      </c>
      <c r="D60" s="18">
        <v>2.19</v>
      </c>
      <c r="E60" s="17">
        <v>24.625570776255707</v>
      </c>
      <c r="F60" s="17"/>
      <c r="G60" s="18">
        <v>0.27</v>
      </c>
      <c r="H60" s="18">
        <v>0.2</v>
      </c>
      <c r="I60" s="17">
        <v>1.35</v>
      </c>
      <c r="J60" s="17"/>
      <c r="K60" s="17">
        <v>54.2</v>
      </c>
      <c r="L60" s="17">
        <v>2.39</v>
      </c>
      <c r="M60" s="17">
        <v>22.677824267782427</v>
      </c>
      <c r="N60" s="17"/>
      <c r="O60" s="18">
        <v>0.5</v>
      </c>
      <c r="P60" s="18">
        <v>0.47</v>
      </c>
      <c r="Q60" s="17">
        <v>1.0638297872340425</v>
      </c>
      <c r="R60" s="18"/>
      <c r="S60" s="17">
        <v>54.7</v>
      </c>
      <c r="T60" s="17">
        <v>2.8600000000000003</v>
      </c>
      <c r="U60" s="17">
        <v>19.125874125874123</v>
      </c>
    </row>
    <row r="61" spans="1:21" x14ac:dyDescent="0.25">
      <c r="A61" s="19"/>
      <c r="B61" s="20" t="s">
        <v>46</v>
      </c>
      <c r="C61" s="18">
        <v>59.73</v>
      </c>
      <c r="D61" s="18">
        <v>0.8</v>
      </c>
      <c r="E61" s="17">
        <v>74.662499999999994</v>
      </c>
      <c r="F61" s="17"/>
      <c r="G61" s="18">
        <v>22.87</v>
      </c>
      <c r="H61" s="18">
        <v>0.62</v>
      </c>
      <c r="I61" s="17">
        <v>36.887096774193552</v>
      </c>
      <c r="J61" s="17"/>
      <c r="K61" s="17">
        <v>82.6</v>
      </c>
      <c r="L61" s="17">
        <v>1.42</v>
      </c>
      <c r="M61" s="17">
        <v>58.16901408450704</v>
      </c>
      <c r="N61" s="17"/>
      <c r="O61" s="18">
        <v>0.5</v>
      </c>
      <c r="P61" s="18">
        <v>0.67</v>
      </c>
      <c r="Q61" s="17">
        <v>0.74626865671641784</v>
      </c>
      <c r="R61" s="18"/>
      <c r="S61" s="17">
        <v>83.1</v>
      </c>
      <c r="T61" s="17">
        <v>2.09</v>
      </c>
      <c r="U61" s="17">
        <v>39.760765550239235</v>
      </c>
    </row>
    <row r="62" spans="1:21" x14ac:dyDescent="0.25">
      <c r="A62" s="19"/>
      <c r="B62" s="20" t="s">
        <v>47</v>
      </c>
      <c r="C62" s="18">
        <v>38.4</v>
      </c>
      <c r="D62" s="18">
        <v>1.07</v>
      </c>
      <c r="E62" s="17">
        <v>35.887850467289717</v>
      </c>
      <c r="F62" s="17"/>
      <c r="G62" s="18">
        <v>174.13</v>
      </c>
      <c r="H62" s="18">
        <v>5.94</v>
      </c>
      <c r="I62" s="17">
        <v>29.314814814814813</v>
      </c>
      <c r="J62" s="17"/>
      <c r="K62" s="17">
        <v>212.53</v>
      </c>
      <c r="L62" s="17">
        <v>7.0100000000000007</v>
      </c>
      <c r="M62" s="17">
        <v>30.318116975748929</v>
      </c>
      <c r="N62" s="17"/>
      <c r="O62" s="18">
        <v>0.08</v>
      </c>
      <c r="P62" s="18">
        <v>0</v>
      </c>
      <c r="Q62" s="17" t="s">
        <v>69</v>
      </c>
      <c r="R62" s="18"/>
      <c r="S62" s="17">
        <v>212.61</v>
      </c>
      <c r="T62" s="17">
        <v>7.0100000000000007</v>
      </c>
      <c r="U62" s="17">
        <v>30.32952924393723</v>
      </c>
    </row>
    <row r="63" spans="1:21" x14ac:dyDescent="0.25">
      <c r="A63" s="19"/>
      <c r="B63" s="21" t="s">
        <v>48</v>
      </c>
      <c r="C63" s="22">
        <v>20.329999999999998</v>
      </c>
      <c r="D63" s="22">
        <v>0.53</v>
      </c>
      <c r="E63" s="23">
        <v>38.35849056603773</v>
      </c>
      <c r="F63" s="23"/>
      <c r="G63" s="22">
        <v>197</v>
      </c>
      <c r="H63" s="22">
        <v>5.86</v>
      </c>
      <c r="I63" s="23">
        <v>33.617747440273035</v>
      </c>
      <c r="J63" s="23"/>
      <c r="K63" s="23">
        <v>217.32999999999998</v>
      </c>
      <c r="L63" s="23">
        <v>6.3900000000000006</v>
      </c>
      <c r="M63" s="23">
        <v>34.010954616588414</v>
      </c>
      <c r="N63" s="23"/>
      <c r="O63" s="22">
        <v>0</v>
      </c>
      <c r="P63" s="22">
        <v>0</v>
      </c>
      <c r="Q63" s="23" t="s">
        <v>69</v>
      </c>
      <c r="R63" s="22"/>
      <c r="S63" s="23">
        <v>217.32999999999998</v>
      </c>
      <c r="T63" s="23">
        <v>6.3900000000000006</v>
      </c>
      <c r="U63" s="23">
        <v>34.010954616588414</v>
      </c>
    </row>
    <row r="64" spans="1:21" x14ac:dyDescent="0.25">
      <c r="A64" s="19"/>
      <c r="B64" s="14" t="s">
        <v>51</v>
      </c>
      <c r="C64" s="14">
        <v>564.41000000000008</v>
      </c>
      <c r="D64" s="14">
        <v>21.430000000000007</v>
      </c>
      <c r="E64" s="47">
        <v>26.337377508166117</v>
      </c>
      <c r="F64" s="36"/>
      <c r="G64" s="14">
        <v>800.7299999999999</v>
      </c>
      <c r="H64" s="14">
        <v>23.569999999999997</v>
      </c>
      <c r="I64" s="47">
        <v>33.972422571064911</v>
      </c>
      <c r="J64" s="36"/>
      <c r="K64" s="47">
        <v>1365.1399999999999</v>
      </c>
      <c r="L64" s="47">
        <v>45</v>
      </c>
      <c r="M64" s="47">
        <v>30.336444444444442</v>
      </c>
      <c r="N64" s="36"/>
      <c r="O64" s="14">
        <v>3.13</v>
      </c>
      <c r="P64" s="14">
        <v>5.3</v>
      </c>
      <c r="Q64" s="47">
        <v>0.59056603773584904</v>
      </c>
      <c r="R64" s="19"/>
      <c r="S64" s="47">
        <v>1368.27</v>
      </c>
      <c r="T64" s="47">
        <v>50.3</v>
      </c>
      <c r="U64" s="47">
        <v>27.202186878727634</v>
      </c>
    </row>
    <row r="65" spans="1:21" ht="8.25" customHeight="1" x14ac:dyDescent="0.25">
      <c r="A65" s="46"/>
      <c r="B65" s="37"/>
      <c r="C65" s="37"/>
      <c r="D65" s="37"/>
      <c r="E65" s="40"/>
      <c r="F65" s="40"/>
      <c r="G65" s="37"/>
      <c r="H65" s="37"/>
      <c r="I65" s="40"/>
      <c r="J65" s="40"/>
      <c r="K65" s="40"/>
      <c r="L65" s="40"/>
      <c r="M65" s="40"/>
      <c r="N65" s="40"/>
      <c r="O65" s="37"/>
      <c r="P65" s="37"/>
      <c r="Q65" s="40"/>
      <c r="R65" s="37"/>
      <c r="S65" s="40"/>
      <c r="T65" s="40"/>
      <c r="U65" s="40"/>
    </row>
    <row r="66" spans="1:21" x14ac:dyDescent="0.25">
      <c r="A66" s="19" t="s">
        <v>49</v>
      </c>
      <c r="B66" s="13" t="s">
        <v>65</v>
      </c>
      <c r="C66" s="15">
        <v>0</v>
      </c>
      <c r="D66" s="15">
        <v>0</v>
      </c>
      <c r="E66" s="16" t="s">
        <v>69</v>
      </c>
      <c r="F66" s="16"/>
      <c r="G66" s="15">
        <v>0</v>
      </c>
      <c r="H66" s="15">
        <v>0</v>
      </c>
      <c r="I66" s="16" t="s">
        <v>69</v>
      </c>
      <c r="J66" s="16"/>
      <c r="K66" s="16">
        <v>0</v>
      </c>
      <c r="L66" s="16">
        <v>0</v>
      </c>
      <c r="M66" s="16" t="s">
        <v>69</v>
      </c>
      <c r="N66" s="16"/>
      <c r="O66" s="15">
        <v>0</v>
      </c>
      <c r="P66" s="15">
        <v>0</v>
      </c>
      <c r="Q66" s="16" t="s">
        <v>69</v>
      </c>
      <c r="R66" s="15"/>
      <c r="S66" s="16">
        <v>0</v>
      </c>
      <c r="T66" s="16">
        <v>0</v>
      </c>
      <c r="U66" s="16" t="s">
        <v>69</v>
      </c>
    </row>
    <row r="67" spans="1:21" x14ac:dyDescent="0.25">
      <c r="A67" s="19"/>
      <c r="B67" s="20" t="s">
        <v>66</v>
      </c>
      <c r="C67" s="18">
        <v>0</v>
      </c>
      <c r="D67" s="18">
        <v>0</v>
      </c>
      <c r="E67" s="17" t="s">
        <v>69</v>
      </c>
      <c r="F67" s="17"/>
      <c r="G67" s="18">
        <v>0</v>
      </c>
      <c r="H67" s="18">
        <v>0</v>
      </c>
      <c r="I67" s="17" t="s">
        <v>69</v>
      </c>
      <c r="J67" s="17"/>
      <c r="K67" s="17">
        <v>0</v>
      </c>
      <c r="L67" s="17">
        <v>0</v>
      </c>
      <c r="M67" s="17" t="s">
        <v>69</v>
      </c>
      <c r="N67" s="17"/>
      <c r="O67" s="18">
        <v>0</v>
      </c>
      <c r="P67" s="18">
        <v>0</v>
      </c>
      <c r="Q67" s="17" t="s">
        <v>69</v>
      </c>
      <c r="R67" s="18"/>
      <c r="S67" s="17">
        <v>0</v>
      </c>
      <c r="T67" s="17">
        <v>0</v>
      </c>
      <c r="U67" s="17" t="s">
        <v>69</v>
      </c>
    </row>
    <row r="68" spans="1:21" x14ac:dyDescent="0.25">
      <c r="A68" s="26"/>
      <c r="B68" s="20" t="s">
        <v>67</v>
      </c>
      <c r="C68" s="18">
        <v>0</v>
      </c>
      <c r="D68" s="18">
        <v>0</v>
      </c>
      <c r="E68" s="17" t="s">
        <v>69</v>
      </c>
      <c r="F68" s="17"/>
      <c r="G68" s="18">
        <v>0</v>
      </c>
      <c r="H68" s="18">
        <v>0</v>
      </c>
      <c r="I68" s="17" t="s">
        <v>69</v>
      </c>
      <c r="J68" s="17"/>
      <c r="K68" s="17">
        <v>0</v>
      </c>
      <c r="L68" s="17">
        <v>0</v>
      </c>
      <c r="M68" s="17" t="s">
        <v>69</v>
      </c>
      <c r="N68" s="17"/>
      <c r="O68" s="18">
        <v>0</v>
      </c>
      <c r="P68" s="18">
        <v>0</v>
      </c>
      <c r="Q68" s="17" t="s">
        <v>69</v>
      </c>
      <c r="R68" s="18"/>
      <c r="S68" s="17">
        <v>0</v>
      </c>
      <c r="T68" s="17">
        <v>0</v>
      </c>
      <c r="U68" s="17" t="s">
        <v>69</v>
      </c>
    </row>
    <row r="69" spans="1:21" x14ac:dyDescent="0.25">
      <c r="A69" s="26"/>
      <c r="B69" s="21" t="s">
        <v>50</v>
      </c>
      <c r="C69" s="22">
        <v>0</v>
      </c>
      <c r="D69" s="22">
        <v>0</v>
      </c>
      <c r="E69" s="23" t="s">
        <v>69</v>
      </c>
      <c r="F69" s="23"/>
      <c r="G69" s="22">
        <v>19.07</v>
      </c>
      <c r="H69" s="22">
        <v>2.6</v>
      </c>
      <c r="I69" s="23">
        <v>7.3346153846153843</v>
      </c>
      <c r="J69" s="23"/>
      <c r="K69" s="23">
        <v>19.07</v>
      </c>
      <c r="L69" s="23">
        <v>2.6</v>
      </c>
      <c r="M69" s="23">
        <v>7.3346153846153843</v>
      </c>
      <c r="N69" s="23"/>
      <c r="O69" s="22">
        <v>0</v>
      </c>
      <c r="P69" s="22">
        <v>0</v>
      </c>
      <c r="Q69" s="23" t="s">
        <v>69</v>
      </c>
      <c r="R69" s="22"/>
      <c r="S69" s="23">
        <v>19.07</v>
      </c>
      <c r="T69" s="23">
        <v>2.6</v>
      </c>
      <c r="U69" s="23">
        <v>7.3346153846153843</v>
      </c>
    </row>
    <row r="70" spans="1:21" x14ac:dyDescent="0.25">
      <c r="A70" s="26"/>
      <c r="B70" s="9" t="s">
        <v>51</v>
      </c>
      <c r="C70" s="9">
        <v>0</v>
      </c>
      <c r="D70" s="9">
        <v>0</v>
      </c>
      <c r="E70" s="24" t="s">
        <v>69</v>
      </c>
      <c r="F70" s="36"/>
      <c r="G70" s="9">
        <v>19.07</v>
      </c>
      <c r="H70" s="9">
        <v>2.6</v>
      </c>
      <c r="I70" s="24">
        <v>7.3346153846153843</v>
      </c>
      <c r="J70" s="36"/>
      <c r="K70" s="24">
        <v>19.07</v>
      </c>
      <c r="L70" s="24">
        <v>2.6</v>
      </c>
      <c r="M70" s="24">
        <v>7.3346153846153843</v>
      </c>
      <c r="N70" s="36"/>
      <c r="O70" s="9">
        <v>0</v>
      </c>
      <c r="P70" s="9">
        <v>0</v>
      </c>
      <c r="Q70" s="24" t="s">
        <v>69</v>
      </c>
      <c r="R70" s="19"/>
      <c r="S70" s="24">
        <v>19.07</v>
      </c>
      <c r="T70" s="24">
        <v>2.6</v>
      </c>
      <c r="U70" s="24">
        <v>7.3346153846153843</v>
      </c>
    </row>
    <row r="71" spans="1:21" x14ac:dyDescent="0.25">
      <c r="A71" s="41" t="s">
        <v>52</v>
      </c>
      <c r="B71" s="3"/>
      <c r="C71" s="3">
        <v>1125.0100000000002</v>
      </c>
      <c r="D71" s="3">
        <v>50.550000000000011</v>
      </c>
      <c r="E71" s="6">
        <v>22.255390702274976</v>
      </c>
      <c r="F71" s="6"/>
      <c r="G71" s="3">
        <v>2595.21</v>
      </c>
      <c r="H71" s="3">
        <v>104.16</v>
      </c>
      <c r="I71" s="6">
        <v>24.915610599078342</v>
      </c>
      <c r="J71" s="6"/>
      <c r="K71" s="3">
        <v>3720.2200000000003</v>
      </c>
      <c r="L71" s="3">
        <v>154.71</v>
      </c>
      <c r="M71" s="6">
        <v>24.046409411156358</v>
      </c>
      <c r="N71" s="6"/>
      <c r="O71" s="3">
        <v>278.75</v>
      </c>
      <c r="P71" s="3">
        <v>23.37</v>
      </c>
      <c r="Q71" s="6">
        <v>11.927685066324347</v>
      </c>
      <c r="R71" s="3"/>
      <c r="S71" s="6">
        <v>3998.9700000000003</v>
      </c>
      <c r="T71" s="6">
        <v>178.08</v>
      </c>
      <c r="U71" s="6">
        <v>22.45603099730458</v>
      </c>
    </row>
  </sheetData>
  <mergeCells count="5">
    <mergeCell ref="C2:E2"/>
    <mergeCell ref="G2:I2"/>
    <mergeCell ref="K2:M2"/>
    <mergeCell ref="O2:Q2"/>
    <mergeCell ref="S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tabSelected="1" workbookViewId="0">
      <pane ySplit="3" topLeftCell="A19" activePane="bottomLeft" state="frozen"/>
      <selection pane="bottomLeft" activeCell="E31" sqref="E31"/>
    </sheetView>
  </sheetViews>
  <sheetFormatPr defaultRowHeight="15" x14ac:dyDescent="0.25"/>
  <cols>
    <col min="1" max="1" width="5.140625" customWidth="1"/>
    <col min="2" max="2" width="9.42578125" bestFit="1" customWidth="1"/>
    <col min="3" max="3" width="6" bestFit="1" customWidth="1"/>
    <col min="4" max="4" width="5.28515625" bestFit="1" customWidth="1"/>
    <col min="5" max="5" width="7" bestFit="1" customWidth="1"/>
    <col min="6" max="6" width="0.85546875" customWidth="1"/>
    <col min="7" max="7" width="6" bestFit="1" customWidth="1"/>
    <col min="8" max="8" width="5.28515625" bestFit="1" customWidth="1"/>
    <col min="9" max="9" width="7" bestFit="1" customWidth="1"/>
    <col min="10" max="10" width="1" customWidth="1"/>
    <col min="11" max="11" width="6.7109375" bestFit="1" customWidth="1"/>
    <col min="12" max="12" width="5.28515625" bestFit="1" customWidth="1"/>
    <col min="13" max="13" width="7" bestFit="1" customWidth="1"/>
    <col min="14" max="14" width="1.28515625" customWidth="1"/>
    <col min="15" max="15" width="6" bestFit="1" customWidth="1"/>
    <col min="16" max="16" width="4.5703125" bestFit="1" customWidth="1"/>
    <col min="17" max="17" width="7" bestFit="1" customWidth="1"/>
    <col min="18" max="18" width="1.140625" customWidth="1"/>
    <col min="19" max="19" width="5.7109375" bestFit="1" customWidth="1"/>
    <col min="20" max="20" width="4.28515625" bestFit="1" customWidth="1"/>
    <col min="21" max="21" width="7" bestFit="1" customWidth="1"/>
  </cols>
  <sheetData>
    <row r="1" spans="1:21" ht="21.75" customHeight="1" x14ac:dyDescent="0.25">
      <c r="A1" s="2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customHeight="1" x14ac:dyDescent="0.25">
      <c r="A2" s="2"/>
      <c r="B2" s="2"/>
      <c r="C2" s="53" t="s">
        <v>53</v>
      </c>
      <c r="D2" s="53"/>
      <c r="E2" s="53"/>
      <c r="F2" s="7"/>
      <c r="G2" s="53" t="s">
        <v>54</v>
      </c>
      <c r="H2" s="53"/>
      <c r="I2" s="53"/>
      <c r="J2" s="7"/>
      <c r="K2" s="53" t="s">
        <v>55</v>
      </c>
      <c r="L2" s="53"/>
      <c r="M2" s="53"/>
      <c r="N2" s="7"/>
      <c r="O2" s="53" t="s">
        <v>56</v>
      </c>
      <c r="P2" s="53"/>
      <c r="Q2" s="53"/>
      <c r="R2" s="8"/>
      <c r="S2" s="53" t="s">
        <v>57</v>
      </c>
      <c r="T2" s="53"/>
      <c r="U2" s="53"/>
    </row>
    <row r="3" spans="1:21" x14ac:dyDescent="0.25">
      <c r="A3" s="9" t="s">
        <v>61</v>
      </c>
      <c r="B3" s="9" t="s">
        <v>0</v>
      </c>
      <c r="C3" s="10" t="s">
        <v>58</v>
      </c>
      <c r="D3" s="10" t="s">
        <v>59</v>
      </c>
      <c r="E3" s="11" t="s">
        <v>60</v>
      </c>
      <c r="F3" s="12"/>
      <c r="G3" s="10" t="s">
        <v>58</v>
      </c>
      <c r="H3" s="10" t="s">
        <v>59</v>
      </c>
      <c r="I3" s="11" t="s">
        <v>60</v>
      </c>
      <c r="J3" s="12"/>
      <c r="K3" s="10" t="s">
        <v>58</v>
      </c>
      <c r="L3" s="10" t="s">
        <v>59</v>
      </c>
      <c r="M3" s="11" t="s">
        <v>60</v>
      </c>
      <c r="N3" s="12"/>
      <c r="O3" s="10" t="s">
        <v>58</v>
      </c>
      <c r="P3" s="10" t="s">
        <v>59</v>
      </c>
      <c r="Q3" s="11" t="s">
        <v>60</v>
      </c>
      <c r="R3" s="13"/>
      <c r="S3" s="10" t="s">
        <v>58</v>
      </c>
      <c r="T3" s="10" t="s">
        <v>59</v>
      </c>
      <c r="U3" s="11" t="s">
        <v>60</v>
      </c>
    </row>
    <row r="4" spans="1:21" x14ac:dyDescent="0.25">
      <c r="A4" s="14" t="s">
        <v>2</v>
      </c>
      <c r="B4" s="13" t="s">
        <v>2</v>
      </c>
      <c r="C4" s="15">
        <v>84.8</v>
      </c>
      <c r="D4" s="15">
        <v>4.17</v>
      </c>
      <c r="E4" s="16">
        <v>20.335731414868103</v>
      </c>
      <c r="F4" s="17"/>
      <c r="G4" s="15">
        <v>24.13</v>
      </c>
      <c r="H4" s="15">
        <v>0.74</v>
      </c>
      <c r="I4" s="16">
        <v>32.608108108108105</v>
      </c>
      <c r="J4" s="17"/>
      <c r="K4" s="16">
        <v>108.92999999999999</v>
      </c>
      <c r="L4" s="16">
        <v>4.91</v>
      </c>
      <c r="M4" s="16">
        <v>22.185336048879837</v>
      </c>
      <c r="N4" s="17"/>
      <c r="O4" s="15">
        <v>0</v>
      </c>
      <c r="P4" s="15">
        <v>0</v>
      </c>
      <c r="Q4" s="16" t="s">
        <v>69</v>
      </c>
      <c r="R4" s="18"/>
      <c r="S4" s="16">
        <v>108.92999999999999</v>
      </c>
      <c r="T4" s="16">
        <v>4.91</v>
      </c>
      <c r="U4" s="16">
        <v>22.185336048879837</v>
      </c>
    </row>
    <row r="5" spans="1:21" x14ac:dyDescent="0.25">
      <c r="A5" s="19"/>
      <c r="B5" s="20" t="s">
        <v>3</v>
      </c>
      <c r="C5" s="18">
        <v>270.63</v>
      </c>
      <c r="D5" s="18">
        <v>10.64</v>
      </c>
      <c r="E5" s="17">
        <v>25.435150375939848</v>
      </c>
      <c r="F5" s="17"/>
      <c r="G5" s="18">
        <v>172.55</v>
      </c>
      <c r="H5" s="18">
        <v>9.4600000000000009</v>
      </c>
      <c r="I5" s="17">
        <v>18.239957716701902</v>
      </c>
      <c r="J5" s="17"/>
      <c r="K5" s="17">
        <v>443.18</v>
      </c>
      <c r="L5" s="17">
        <v>20.100000000000001</v>
      </c>
      <c r="M5" s="17">
        <v>22.048756218905471</v>
      </c>
      <c r="N5" s="17"/>
      <c r="O5" s="18">
        <v>22.25</v>
      </c>
      <c r="P5" s="18">
        <v>1.82</v>
      </c>
      <c r="Q5" s="17">
        <v>12.225274725274724</v>
      </c>
      <c r="R5" s="18"/>
      <c r="S5" s="17">
        <v>465.43</v>
      </c>
      <c r="T5" s="17">
        <v>21.92</v>
      </c>
      <c r="U5" s="17">
        <v>21.233120437956202</v>
      </c>
    </row>
    <row r="6" spans="1:21" x14ac:dyDescent="0.25">
      <c r="A6" s="19"/>
      <c r="B6" s="20" t="s">
        <v>4</v>
      </c>
      <c r="C6" s="18">
        <v>307.25</v>
      </c>
      <c r="D6" s="18">
        <v>11.75</v>
      </c>
      <c r="E6" s="17">
        <v>26.148936170212767</v>
      </c>
      <c r="F6" s="17"/>
      <c r="G6" s="18">
        <v>153.83000000000001</v>
      </c>
      <c r="H6" s="18">
        <v>8.5500000000000007</v>
      </c>
      <c r="I6" s="17">
        <v>17.991812865497074</v>
      </c>
      <c r="J6" s="17"/>
      <c r="K6" s="17">
        <v>461.08000000000004</v>
      </c>
      <c r="L6" s="17">
        <v>20.3</v>
      </c>
      <c r="M6" s="17">
        <v>22.713300492610838</v>
      </c>
      <c r="N6" s="17"/>
      <c r="O6" s="18">
        <v>32.67</v>
      </c>
      <c r="P6" s="18">
        <v>3.21</v>
      </c>
      <c r="Q6" s="17">
        <v>10.177570093457945</v>
      </c>
      <c r="R6" s="18"/>
      <c r="S6" s="17">
        <v>493.75000000000006</v>
      </c>
      <c r="T6" s="17">
        <v>23.51</v>
      </c>
      <c r="U6" s="17">
        <v>21.001701403658018</v>
      </c>
    </row>
    <row r="7" spans="1:21" x14ac:dyDescent="0.25">
      <c r="A7" s="19"/>
      <c r="B7" s="20" t="s">
        <v>5</v>
      </c>
      <c r="C7" s="18">
        <v>1011.87</v>
      </c>
      <c r="D7" s="18">
        <v>45.4</v>
      </c>
      <c r="E7" s="17">
        <v>22.287885462555067</v>
      </c>
      <c r="F7" s="17"/>
      <c r="G7" s="18">
        <v>216.82</v>
      </c>
      <c r="H7" s="18">
        <v>11.25</v>
      </c>
      <c r="I7" s="17">
        <v>19.27288888888889</v>
      </c>
      <c r="J7" s="17"/>
      <c r="K7" s="17">
        <v>1228.69</v>
      </c>
      <c r="L7" s="17">
        <v>56.65</v>
      </c>
      <c r="M7" s="17">
        <v>21.689143865842897</v>
      </c>
      <c r="N7" s="17"/>
      <c r="O7" s="18">
        <v>21.43</v>
      </c>
      <c r="P7" s="18">
        <v>2.25</v>
      </c>
      <c r="Q7" s="17">
        <v>9.5244444444444447</v>
      </c>
      <c r="R7" s="18"/>
      <c r="S7" s="17">
        <v>1250.1200000000001</v>
      </c>
      <c r="T7" s="17">
        <v>58.9</v>
      </c>
      <c r="U7" s="17">
        <v>21.224448217317491</v>
      </c>
    </row>
    <row r="8" spans="1:21" x14ac:dyDescent="0.25">
      <c r="A8" s="19"/>
      <c r="B8" s="20" t="s">
        <v>6</v>
      </c>
      <c r="C8" s="18">
        <v>53.07</v>
      </c>
      <c r="D8" s="18">
        <v>1.72</v>
      </c>
      <c r="E8" s="17">
        <v>30.854651162790699</v>
      </c>
      <c r="F8" s="17"/>
      <c r="G8" s="18">
        <v>114.43</v>
      </c>
      <c r="H8" s="18">
        <v>4.5</v>
      </c>
      <c r="I8" s="17">
        <v>25.428888888888892</v>
      </c>
      <c r="J8" s="17"/>
      <c r="K8" s="17">
        <v>167.5</v>
      </c>
      <c r="L8" s="17">
        <v>6.22</v>
      </c>
      <c r="M8" s="17">
        <v>26.929260450160772</v>
      </c>
      <c r="N8" s="17"/>
      <c r="O8" s="18">
        <v>0</v>
      </c>
      <c r="P8" s="18">
        <v>0</v>
      </c>
      <c r="Q8" s="17" t="s">
        <v>69</v>
      </c>
      <c r="R8" s="18"/>
      <c r="S8" s="17">
        <v>167.5</v>
      </c>
      <c r="T8" s="17">
        <v>6.22</v>
      </c>
      <c r="U8" s="17">
        <v>26.929260450160772</v>
      </c>
    </row>
    <row r="9" spans="1:21" x14ac:dyDescent="0.25">
      <c r="A9" s="19"/>
      <c r="B9" s="20" t="s">
        <v>7</v>
      </c>
      <c r="C9" s="18">
        <v>199.6</v>
      </c>
      <c r="D9" s="18">
        <v>8.09</v>
      </c>
      <c r="E9" s="17">
        <v>24.672435105067986</v>
      </c>
      <c r="F9" s="17"/>
      <c r="G9" s="18">
        <v>80.42</v>
      </c>
      <c r="H9" s="18">
        <v>7.11</v>
      </c>
      <c r="I9" s="17">
        <v>11.310829817158931</v>
      </c>
      <c r="J9" s="17"/>
      <c r="K9" s="17">
        <v>280.02</v>
      </c>
      <c r="L9" s="17">
        <v>15.2</v>
      </c>
      <c r="M9" s="17">
        <v>18.422368421052632</v>
      </c>
      <c r="N9" s="17"/>
      <c r="O9" s="18">
        <v>12.2</v>
      </c>
      <c r="P9" s="18">
        <v>0.97</v>
      </c>
      <c r="Q9" s="17">
        <v>12.577319587628866</v>
      </c>
      <c r="R9" s="18"/>
      <c r="S9" s="17">
        <v>292.21999999999997</v>
      </c>
      <c r="T9" s="17">
        <v>16.169999999999998</v>
      </c>
      <c r="U9" s="17">
        <v>18.071737786023501</v>
      </c>
    </row>
    <row r="10" spans="1:21" x14ac:dyDescent="0.25">
      <c r="A10" s="19"/>
      <c r="B10" s="20" t="s">
        <v>62</v>
      </c>
      <c r="C10" s="18">
        <v>294.35000000000002</v>
      </c>
      <c r="D10" s="18">
        <v>12.22</v>
      </c>
      <c r="E10" s="17">
        <v>24.087561374795417</v>
      </c>
      <c r="F10" s="17"/>
      <c r="G10" s="18">
        <v>146.63</v>
      </c>
      <c r="H10" s="18">
        <v>14.87</v>
      </c>
      <c r="I10" s="17">
        <v>9.8607935440484198</v>
      </c>
      <c r="J10" s="17"/>
      <c r="K10" s="17">
        <v>440.98</v>
      </c>
      <c r="L10" s="17">
        <v>27.09</v>
      </c>
      <c r="M10" s="17">
        <v>16.278331487633814</v>
      </c>
      <c r="N10" s="17"/>
      <c r="O10" s="18">
        <v>20.149999999999999</v>
      </c>
      <c r="P10" s="18">
        <v>3.46</v>
      </c>
      <c r="Q10" s="17">
        <v>5.8236994219653173</v>
      </c>
      <c r="R10" s="18"/>
      <c r="S10" s="17">
        <v>461.13</v>
      </c>
      <c r="T10" s="17">
        <v>30.55</v>
      </c>
      <c r="U10" s="17">
        <v>15.094271685761047</v>
      </c>
    </row>
    <row r="11" spans="1:21" x14ac:dyDescent="0.25">
      <c r="A11" s="19"/>
      <c r="B11" s="20" t="s">
        <v>8</v>
      </c>
      <c r="C11" s="18">
        <v>241.87</v>
      </c>
      <c r="D11" s="18">
        <v>5.24</v>
      </c>
      <c r="E11" s="17">
        <v>46.158396946564885</v>
      </c>
      <c r="F11" s="17"/>
      <c r="G11" s="18">
        <v>227.13</v>
      </c>
      <c r="H11" s="18">
        <v>5.79</v>
      </c>
      <c r="I11" s="17">
        <v>39.2279792746114</v>
      </c>
      <c r="J11" s="17"/>
      <c r="K11" s="17">
        <v>469</v>
      </c>
      <c r="L11" s="17">
        <v>11.030000000000001</v>
      </c>
      <c r="M11" s="17">
        <v>42.52039891205802</v>
      </c>
      <c r="N11" s="17"/>
      <c r="O11" s="18">
        <v>14.5</v>
      </c>
      <c r="P11" s="18">
        <v>1.47</v>
      </c>
      <c r="Q11" s="17">
        <v>9.8639455782312933</v>
      </c>
      <c r="R11" s="18"/>
      <c r="S11" s="17">
        <v>483.5</v>
      </c>
      <c r="T11" s="17">
        <v>12.500000000000002</v>
      </c>
      <c r="U11" s="17">
        <v>38.679999999999993</v>
      </c>
    </row>
    <row r="12" spans="1:21" x14ac:dyDescent="0.25">
      <c r="A12" s="19"/>
      <c r="B12" s="21" t="s">
        <v>63</v>
      </c>
      <c r="C12" s="22">
        <v>109.6</v>
      </c>
      <c r="D12" s="22">
        <v>3.61</v>
      </c>
      <c r="E12" s="23">
        <v>30.360110803324098</v>
      </c>
      <c r="F12" s="23"/>
      <c r="G12" s="22">
        <v>200.27</v>
      </c>
      <c r="H12" s="22">
        <v>8.44</v>
      </c>
      <c r="I12" s="23">
        <v>23.728672985781994</v>
      </c>
      <c r="J12" s="23"/>
      <c r="K12" s="23">
        <v>309.87</v>
      </c>
      <c r="L12" s="23">
        <v>12.049999999999999</v>
      </c>
      <c r="M12" s="23">
        <v>25.715352697095437</v>
      </c>
      <c r="N12" s="23"/>
      <c r="O12" s="22">
        <v>37.93</v>
      </c>
      <c r="P12" s="22">
        <v>4.6500000000000004</v>
      </c>
      <c r="Q12" s="23">
        <v>8.1569892473118273</v>
      </c>
      <c r="R12" s="22"/>
      <c r="S12" s="23">
        <v>347.8</v>
      </c>
      <c r="T12" s="23">
        <v>16.7</v>
      </c>
      <c r="U12" s="23">
        <v>20.826347305389223</v>
      </c>
    </row>
    <row r="13" spans="1:21" x14ac:dyDescent="0.25">
      <c r="A13" s="19"/>
      <c r="B13" s="14" t="s">
        <v>51</v>
      </c>
      <c r="C13" s="14">
        <v>2573.04</v>
      </c>
      <c r="D13" s="14">
        <v>102.84</v>
      </c>
      <c r="E13" s="47">
        <v>25.019836639439905</v>
      </c>
      <c r="F13" s="36"/>
      <c r="G13" s="14">
        <v>1336.21</v>
      </c>
      <c r="H13" s="14">
        <v>70.709999999999994</v>
      </c>
      <c r="I13" s="47">
        <v>18.89704426530901</v>
      </c>
      <c r="J13" s="36"/>
      <c r="K13" s="14">
        <v>3909.25</v>
      </c>
      <c r="L13" s="47">
        <v>173.55</v>
      </c>
      <c r="M13" s="47">
        <v>22.525208873523479</v>
      </c>
      <c r="N13" s="36"/>
      <c r="O13" s="14">
        <v>161.13</v>
      </c>
      <c r="P13" s="14">
        <v>17.830000000000002</v>
      </c>
      <c r="Q13" s="47">
        <v>9.0370162647223768</v>
      </c>
      <c r="R13" s="19"/>
      <c r="S13" s="47">
        <v>4070.38</v>
      </c>
      <c r="T13" s="47">
        <v>191.38000000000002</v>
      </c>
      <c r="U13" s="47">
        <v>21.268575608736544</v>
      </c>
    </row>
    <row r="14" spans="1:21" ht="8.25" customHeight="1" x14ac:dyDescent="0.25">
      <c r="A14" s="46"/>
      <c r="B14" s="37"/>
      <c r="C14" s="38"/>
      <c r="D14" s="38"/>
      <c r="E14" s="39"/>
      <c r="F14" s="39"/>
      <c r="G14" s="38"/>
      <c r="H14" s="38"/>
      <c r="I14" s="39"/>
      <c r="J14" s="39"/>
      <c r="K14" s="39"/>
      <c r="L14" s="39"/>
      <c r="M14" s="39"/>
      <c r="N14" s="39"/>
      <c r="O14" s="38"/>
      <c r="P14" s="38"/>
      <c r="Q14" s="39"/>
      <c r="R14" s="38"/>
      <c r="S14" s="39"/>
      <c r="T14" s="39"/>
      <c r="U14" s="39"/>
    </row>
    <row r="15" spans="1:21" x14ac:dyDescent="0.25">
      <c r="A15" s="19" t="s">
        <v>9</v>
      </c>
      <c r="B15" s="13" t="s">
        <v>10</v>
      </c>
      <c r="C15" s="15">
        <v>116</v>
      </c>
      <c r="D15" s="15">
        <v>3.01</v>
      </c>
      <c r="E15" s="16">
        <v>38.538205980066451</v>
      </c>
      <c r="F15" s="16"/>
      <c r="G15" s="15">
        <v>342.88</v>
      </c>
      <c r="H15" s="15">
        <v>13.47</v>
      </c>
      <c r="I15" s="16">
        <v>25.455085374907199</v>
      </c>
      <c r="J15" s="16"/>
      <c r="K15" s="16">
        <v>458.88</v>
      </c>
      <c r="L15" s="16">
        <v>16.48</v>
      </c>
      <c r="M15" s="16">
        <v>27.844660194174757</v>
      </c>
      <c r="N15" s="16"/>
      <c r="O15" s="15">
        <v>36.07</v>
      </c>
      <c r="P15" s="15">
        <v>2.04</v>
      </c>
      <c r="Q15" s="16">
        <v>17.681372549019606</v>
      </c>
      <c r="R15" s="15"/>
      <c r="S15" s="16">
        <v>494.95</v>
      </c>
      <c r="T15" s="16">
        <v>18.52</v>
      </c>
      <c r="U15" s="16">
        <v>26.725161987041037</v>
      </c>
    </row>
    <row r="16" spans="1:21" x14ac:dyDescent="0.25">
      <c r="A16" s="19"/>
      <c r="B16" s="20" t="s">
        <v>9</v>
      </c>
      <c r="C16" s="18">
        <v>50.13</v>
      </c>
      <c r="D16" s="18">
        <v>1.6</v>
      </c>
      <c r="E16" s="17">
        <v>31.331250000000001</v>
      </c>
      <c r="F16" s="17"/>
      <c r="G16" s="18">
        <v>101.88</v>
      </c>
      <c r="H16" s="18">
        <v>4.3099999999999996</v>
      </c>
      <c r="I16" s="17">
        <v>23.638051044083529</v>
      </c>
      <c r="J16" s="17"/>
      <c r="K16" s="17">
        <v>152.01</v>
      </c>
      <c r="L16" s="17">
        <v>5.91</v>
      </c>
      <c r="M16" s="17">
        <v>25.720812182741113</v>
      </c>
      <c r="N16" s="17"/>
      <c r="O16" s="18">
        <v>33.17</v>
      </c>
      <c r="P16" s="18">
        <v>1.75</v>
      </c>
      <c r="Q16" s="17">
        <v>18.954285714285714</v>
      </c>
      <c r="R16" s="18"/>
      <c r="S16" s="17">
        <v>185.18</v>
      </c>
      <c r="T16" s="17">
        <v>7.66</v>
      </c>
      <c r="U16" s="17">
        <v>24.174934725848566</v>
      </c>
    </row>
    <row r="17" spans="1:21" x14ac:dyDescent="0.25">
      <c r="A17" s="19"/>
      <c r="B17" s="20" t="s">
        <v>11</v>
      </c>
      <c r="C17" s="18">
        <v>58.33</v>
      </c>
      <c r="D17" s="18">
        <v>2.57</v>
      </c>
      <c r="E17" s="17">
        <v>22.696498054474709</v>
      </c>
      <c r="F17" s="17"/>
      <c r="G17" s="18">
        <v>170.03</v>
      </c>
      <c r="H17" s="18">
        <v>5.68</v>
      </c>
      <c r="I17" s="17">
        <v>29.93485915492958</v>
      </c>
      <c r="J17" s="17"/>
      <c r="K17" s="17">
        <v>228.36</v>
      </c>
      <c r="L17" s="17">
        <v>8.25</v>
      </c>
      <c r="M17" s="17">
        <v>27.680000000000003</v>
      </c>
      <c r="N17" s="17"/>
      <c r="O17" s="18">
        <v>10.67</v>
      </c>
      <c r="P17" s="18">
        <v>0.75</v>
      </c>
      <c r="Q17" s="17">
        <v>14.226666666666667</v>
      </c>
      <c r="R17" s="18"/>
      <c r="S17" s="17">
        <v>239.03</v>
      </c>
      <c r="T17" s="17">
        <v>9</v>
      </c>
      <c r="U17" s="17">
        <v>26.558888888888887</v>
      </c>
    </row>
    <row r="18" spans="1:21" x14ac:dyDescent="0.25">
      <c r="A18" s="19"/>
      <c r="B18" s="20" t="s">
        <v>12</v>
      </c>
      <c r="C18" s="18">
        <v>123.73</v>
      </c>
      <c r="D18" s="18">
        <v>4.03</v>
      </c>
      <c r="E18" s="17">
        <v>30.702233250620345</v>
      </c>
      <c r="F18" s="17"/>
      <c r="G18" s="18">
        <v>218.07</v>
      </c>
      <c r="H18" s="18">
        <v>9.07</v>
      </c>
      <c r="I18" s="17">
        <v>24.042998897464166</v>
      </c>
      <c r="J18" s="17"/>
      <c r="K18" s="17">
        <v>341.8</v>
      </c>
      <c r="L18" s="17">
        <v>13.100000000000001</v>
      </c>
      <c r="M18" s="17">
        <v>26.091603053435112</v>
      </c>
      <c r="N18" s="17"/>
      <c r="O18" s="18">
        <v>5.42</v>
      </c>
      <c r="P18" s="18">
        <v>0.87</v>
      </c>
      <c r="Q18" s="17">
        <v>6.2298850574712645</v>
      </c>
      <c r="R18" s="18"/>
      <c r="S18" s="17">
        <v>347.22</v>
      </c>
      <c r="T18" s="17">
        <v>13.97</v>
      </c>
      <c r="U18" s="17">
        <v>24.854688618468145</v>
      </c>
    </row>
    <row r="19" spans="1:21" x14ac:dyDescent="0.25">
      <c r="A19" s="19"/>
      <c r="B19" s="20" t="s">
        <v>13</v>
      </c>
      <c r="C19" s="18">
        <v>62.47</v>
      </c>
      <c r="D19" s="18">
        <v>1.47</v>
      </c>
      <c r="E19" s="17">
        <v>42.496598639455783</v>
      </c>
      <c r="F19" s="17"/>
      <c r="G19" s="18">
        <v>150.4</v>
      </c>
      <c r="H19" s="18">
        <v>6.37</v>
      </c>
      <c r="I19" s="17">
        <v>23.61067503924647</v>
      </c>
      <c r="J19" s="17"/>
      <c r="K19" s="17">
        <v>212.87</v>
      </c>
      <c r="L19" s="17">
        <v>7.84</v>
      </c>
      <c r="M19" s="17">
        <v>27.151785714285715</v>
      </c>
      <c r="N19" s="17"/>
      <c r="O19" s="18">
        <v>7</v>
      </c>
      <c r="P19" s="18">
        <v>0.56999999999999995</v>
      </c>
      <c r="Q19" s="17">
        <v>12.280701754385966</v>
      </c>
      <c r="R19" s="18"/>
      <c r="S19" s="17">
        <v>219.87</v>
      </c>
      <c r="T19" s="17">
        <v>8.41</v>
      </c>
      <c r="U19" s="17">
        <v>26.143876337693222</v>
      </c>
    </row>
    <row r="20" spans="1:21" x14ac:dyDescent="0.25">
      <c r="A20" s="19"/>
      <c r="B20" s="20" t="s">
        <v>14</v>
      </c>
      <c r="C20" s="18">
        <v>0</v>
      </c>
      <c r="D20" s="18">
        <v>0</v>
      </c>
      <c r="E20" s="17" t="s">
        <v>69</v>
      </c>
      <c r="F20" s="17"/>
      <c r="G20" s="18">
        <v>410.9</v>
      </c>
      <c r="H20" s="18">
        <v>15.28</v>
      </c>
      <c r="I20" s="17">
        <v>26.891361256544503</v>
      </c>
      <c r="J20" s="17"/>
      <c r="K20" s="17">
        <v>410.9</v>
      </c>
      <c r="L20" s="17">
        <v>15.28</v>
      </c>
      <c r="M20" s="17">
        <v>26.891361256544503</v>
      </c>
      <c r="N20" s="17"/>
      <c r="O20" s="18">
        <v>26.93</v>
      </c>
      <c r="P20" s="18">
        <v>1.88</v>
      </c>
      <c r="Q20" s="17">
        <v>14.324468085106384</v>
      </c>
      <c r="R20" s="18"/>
      <c r="S20" s="17">
        <v>437.83</v>
      </c>
      <c r="T20" s="17">
        <v>17.16</v>
      </c>
      <c r="U20" s="17">
        <v>25.514568764568764</v>
      </c>
    </row>
    <row r="21" spans="1:21" x14ac:dyDescent="0.25">
      <c r="A21" s="19"/>
      <c r="B21" s="21" t="s">
        <v>15</v>
      </c>
      <c r="C21" s="22">
        <v>0</v>
      </c>
      <c r="D21" s="22">
        <v>0</v>
      </c>
      <c r="E21" s="23" t="s">
        <v>69</v>
      </c>
      <c r="F21" s="23"/>
      <c r="G21" s="22">
        <v>196.73</v>
      </c>
      <c r="H21" s="22">
        <v>6.35</v>
      </c>
      <c r="I21" s="23">
        <v>30.981102362204723</v>
      </c>
      <c r="J21" s="23"/>
      <c r="K21" s="23">
        <v>196.73</v>
      </c>
      <c r="L21" s="23">
        <v>6.35</v>
      </c>
      <c r="M21" s="23">
        <v>30.981102362204723</v>
      </c>
      <c r="N21" s="23"/>
      <c r="O21" s="22">
        <v>6.33</v>
      </c>
      <c r="P21" s="22">
        <v>0.5</v>
      </c>
      <c r="Q21" s="23">
        <v>12.66</v>
      </c>
      <c r="R21" s="22"/>
      <c r="S21" s="23">
        <v>203.06</v>
      </c>
      <c r="T21" s="23">
        <v>6.85</v>
      </c>
      <c r="U21" s="23">
        <v>29.64379562043796</v>
      </c>
    </row>
    <row r="22" spans="1:21" x14ac:dyDescent="0.25">
      <c r="A22" s="19"/>
      <c r="B22" s="14" t="s">
        <v>51</v>
      </c>
      <c r="C22" s="14">
        <v>410.65999999999997</v>
      </c>
      <c r="D22" s="14">
        <v>12.680000000000001</v>
      </c>
      <c r="E22" s="47">
        <v>32.386435331230281</v>
      </c>
      <c r="F22" s="36"/>
      <c r="G22" s="14">
        <v>1590.8899999999999</v>
      </c>
      <c r="H22" s="14">
        <v>60.53</v>
      </c>
      <c r="I22" s="47">
        <v>26.282669750536922</v>
      </c>
      <c r="J22" s="36"/>
      <c r="K22" s="14">
        <v>2001.5499999999997</v>
      </c>
      <c r="L22" s="47">
        <v>73.210000000000008</v>
      </c>
      <c r="M22" s="47">
        <v>27.33984428356781</v>
      </c>
      <c r="N22" s="36"/>
      <c r="O22" s="14">
        <v>125.59000000000002</v>
      </c>
      <c r="P22" s="14">
        <v>8.36</v>
      </c>
      <c r="Q22" s="47">
        <v>15.022727272727275</v>
      </c>
      <c r="R22" s="19"/>
      <c r="S22" s="47">
        <v>2127.14</v>
      </c>
      <c r="T22" s="47">
        <v>81.570000000000007</v>
      </c>
      <c r="U22" s="47">
        <v>26.077479465489759</v>
      </c>
    </row>
    <row r="23" spans="1:21" ht="8.25" customHeight="1" x14ac:dyDescent="0.25">
      <c r="A23" s="48"/>
      <c r="B23" s="38"/>
      <c r="C23" s="38"/>
      <c r="D23" s="38"/>
      <c r="E23" s="38" t="s">
        <v>69</v>
      </c>
      <c r="F23" s="38"/>
      <c r="G23" s="38"/>
      <c r="H23" s="38"/>
      <c r="I23" s="38" t="s">
        <v>69</v>
      </c>
      <c r="J23" s="38"/>
      <c r="K23" s="38"/>
      <c r="L23" s="38"/>
      <c r="M23" s="38"/>
      <c r="N23" s="38"/>
      <c r="O23" s="38"/>
      <c r="P23" s="38"/>
      <c r="Q23" s="38" t="s">
        <v>69</v>
      </c>
      <c r="R23" s="38"/>
      <c r="S23" s="38"/>
      <c r="T23" s="38"/>
      <c r="U23" s="38"/>
    </row>
    <row r="24" spans="1:21" x14ac:dyDescent="0.25">
      <c r="A24" s="19" t="s">
        <v>16</v>
      </c>
      <c r="B24" s="13" t="s">
        <v>17</v>
      </c>
      <c r="C24" s="15">
        <v>6.13</v>
      </c>
      <c r="D24" s="15">
        <v>0.27</v>
      </c>
      <c r="E24" s="16">
        <v>22.703703703703702</v>
      </c>
      <c r="F24" s="16"/>
      <c r="G24" s="15">
        <v>120.53</v>
      </c>
      <c r="H24" s="15">
        <v>6.07</v>
      </c>
      <c r="I24" s="16">
        <v>19.856672158154858</v>
      </c>
      <c r="J24" s="16"/>
      <c r="K24" s="16">
        <v>126.66</v>
      </c>
      <c r="L24" s="16">
        <v>6.34</v>
      </c>
      <c r="M24" s="16">
        <v>19.977917981072554</v>
      </c>
      <c r="N24" s="16"/>
      <c r="O24" s="15">
        <v>155.57</v>
      </c>
      <c r="P24" s="15">
        <v>11.13</v>
      </c>
      <c r="Q24" s="16">
        <v>13.977538185085354</v>
      </c>
      <c r="R24" s="15"/>
      <c r="S24" s="16">
        <v>282.23</v>
      </c>
      <c r="T24" s="16">
        <v>17.47</v>
      </c>
      <c r="U24" s="16">
        <v>16.155123068116772</v>
      </c>
    </row>
    <row r="25" spans="1:21" x14ac:dyDescent="0.25">
      <c r="A25" s="19"/>
      <c r="B25" s="20" t="s">
        <v>18</v>
      </c>
      <c r="C25" s="18">
        <v>4</v>
      </c>
      <c r="D25" s="18">
        <v>0.32</v>
      </c>
      <c r="E25" s="17">
        <v>12.5</v>
      </c>
      <c r="F25" s="17"/>
      <c r="G25" s="18">
        <v>165.3</v>
      </c>
      <c r="H25" s="18">
        <v>13.82</v>
      </c>
      <c r="I25" s="17">
        <v>11.960926193921853</v>
      </c>
      <c r="J25" s="17"/>
      <c r="K25" s="17">
        <v>169.3</v>
      </c>
      <c r="L25" s="17">
        <v>14.14</v>
      </c>
      <c r="M25" s="17">
        <v>11.973125884016973</v>
      </c>
      <c r="N25" s="17"/>
      <c r="O25" s="18">
        <v>68.89</v>
      </c>
      <c r="P25" s="18">
        <v>7.01</v>
      </c>
      <c r="Q25" s="17">
        <v>9.827389443651926</v>
      </c>
      <c r="R25" s="18"/>
      <c r="S25" s="17">
        <v>238.19</v>
      </c>
      <c r="T25" s="17">
        <v>21.15</v>
      </c>
      <c r="U25" s="17">
        <v>11.261938534278961</v>
      </c>
    </row>
    <row r="26" spans="1:21" x14ac:dyDescent="0.25">
      <c r="A26" s="19"/>
      <c r="B26" s="21" t="s">
        <v>19</v>
      </c>
      <c r="C26" s="22">
        <v>18.2</v>
      </c>
      <c r="D26" s="22">
        <v>0.3</v>
      </c>
      <c r="E26" s="23">
        <v>60.666666666666664</v>
      </c>
      <c r="F26" s="23"/>
      <c r="G26" s="22">
        <v>314.55</v>
      </c>
      <c r="H26" s="22">
        <v>12.23</v>
      </c>
      <c r="I26" s="23">
        <v>25.719542109566639</v>
      </c>
      <c r="J26" s="23"/>
      <c r="K26" s="23">
        <v>332.75</v>
      </c>
      <c r="L26" s="23">
        <v>12.530000000000001</v>
      </c>
      <c r="M26" s="23">
        <v>26.556264964086189</v>
      </c>
      <c r="N26" s="23"/>
      <c r="O26" s="22">
        <v>287.25</v>
      </c>
      <c r="P26" s="22">
        <v>21.99</v>
      </c>
      <c r="Q26" s="23">
        <v>13.062755798090041</v>
      </c>
      <c r="R26" s="22"/>
      <c r="S26" s="23">
        <v>620</v>
      </c>
      <c r="T26" s="23">
        <v>34.519999999999996</v>
      </c>
      <c r="U26" s="23">
        <v>17.960602549246815</v>
      </c>
    </row>
    <row r="27" spans="1:21" x14ac:dyDescent="0.25">
      <c r="A27" s="19"/>
      <c r="B27" s="14" t="s">
        <v>51</v>
      </c>
      <c r="C27" s="14">
        <v>28.33</v>
      </c>
      <c r="D27" s="14">
        <v>0.89000000000000012</v>
      </c>
      <c r="E27" s="49">
        <v>31.831460674157299</v>
      </c>
      <c r="F27" s="34"/>
      <c r="G27" s="14">
        <v>600.38000000000011</v>
      </c>
      <c r="H27" s="14">
        <v>32.120000000000005</v>
      </c>
      <c r="I27" s="47">
        <v>18.69178082191781</v>
      </c>
      <c r="J27" s="36"/>
      <c r="K27" s="47">
        <v>628.71000000000015</v>
      </c>
      <c r="L27" s="47">
        <v>33.010000000000005</v>
      </c>
      <c r="M27" s="47">
        <v>19.046046652529537</v>
      </c>
      <c r="N27" s="36"/>
      <c r="O27" s="14">
        <v>511.71</v>
      </c>
      <c r="P27" s="14">
        <v>40.129999999999995</v>
      </c>
      <c r="Q27" s="47">
        <v>12.751308248193373</v>
      </c>
      <c r="R27" s="19"/>
      <c r="S27" s="47">
        <v>1140.42</v>
      </c>
      <c r="T27" s="47">
        <v>73.14</v>
      </c>
      <c r="U27" s="47">
        <v>15.592288761279738</v>
      </c>
    </row>
    <row r="28" spans="1:21" ht="8.25" customHeight="1" x14ac:dyDescent="0.25">
      <c r="A28" s="48"/>
      <c r="B28" s="38"/>
      <c r="C28" s="38"/>
      <c r="D28" s="38"/>
      <c r="E28" s="38" t="s">
        <v>69</v>
      </c>
      <c r="F28" s="38"/>
      <c r="G28" s="38"/>
      <c r="H28" s="38"/>
      <c r="I28" s="38" t="s">
        <v>69</v>
      </c>
      <c r="J28" s="38"/>
      <c r="K28" s="38"/>
      <c r="L28" s="38"/>
      <c r="M28" s="38"/>
      <c r="N28" s="38"/>
      <c r="O28" s="38"/>
      <c r="P28" s="38"/>
      <c r="Q28" s="38" t="s">
        <v>69</v>
      </c>
      <c r="R28" s="38"/>
      <c r="S28" s="38"/>
      <c r="T28" s="38"/>
      <c r="U28" s="38"/>
    </row>
    <row r="29" spans="1:21" x14ac:dyDescent="0.25">
      <c r="A29" s="19" t="s">
        <v>20</v>
      </c>
      <c r="B29" s="13" t="s">
        <v>21</v>
      </c>
      <c r="C29" s="15">
        <v>54.15</v>
      </c>
      <c r="D29" s="15">
        <v>3.57</v>
      </c>
      <c r="E29" s="16">
        <v>15.168067226890756</v>
      </c>
      <c r="F29" s="16"/>
      <c r="G29" s="15">
        <v>106.42</v>
      </c>
      <c r="H29" s="15">
        <v>4.4800000000000004</v>
      </c>
      <c r="I29" s="16">
        <v>23.754464285714285</v>
      </c>
      <c r="J29" s="16"/>
      <c r="K29" s="16">
        <v>160.57</v>
      </c>
      <c r="L29" s="16">
        <v>8.0500000000000007</v>
      </c>
      <c r="M29" s="16">
        <v>19.946583850931674</v>
      </c>
      <c r="N29" s="16"/>
      <c r="O29" s="15">
        <v>16.75</v>
      </c>
      <c r="P29" s="15">
        <v>1.42</v>
      </c>
      <c r="Q29" s="16">
        <v>11.795774647887324</v>
      </c>
      <c r="R29" s="15"/>
      <c r="S29" s="16">
        <v>177.32</v>
      </c>
      <c r="T29" s="16">
        <v>9.4700000000000006</v>
      </c>
      <c r="U29" s="16">
        <v>18.724392819429777</v>
      </c>
    </row>
    <row r="30" spans="1:21" x14ac:dyDescent="0.25">
      <c r="A30" s="19"/>
      <c r="B30" s="20" t="s">
        <v>22</v>
      </c>
      <c r="C30" s="18">
        <v>87.53</v>
      </c>
      <c r="D30" s="18">
        <v>5.24</v>
      </c>
      <c r="E30" s="17">
        <v>16.704198473282442</v>
      </c>
      <c r="F30" s="17"/>
      <c r="G30" s="18">
        <v>66.7</v>
      </c>
      <c r="H30" s="18">
        <v>4.13</v>
      </c>
      <c r="I30" s="17">
        <v>16.150121065375302</v>
      </c>
      <c r="J30" s="17"/>
      <c r="K30" s="17">
        <v>154.23000000000002</v>
      </c>
      <c r="L30" s="17">
        <v>9.370000000000001</v>
      </c>
      <c r="M30" s="17">
        <v>16.459978655282818</v>
      </c>
      <c r="N30" s="17"/>
      <c r="O30" s="18">
        <v>18.95</v>
      </c>
      <c r="P30" s="18">
        <v>1.64</v>
      </c>
      <c r="Q30" s="17">
        <v>11.554878048780488</v>
      </c>
      <c r="R30" s="18"/>
      <c r="S30" s="17">
        <v>173.18</v>
      </c>
      <c r="T30" s="17">
        <v>11.010000000000002</v>
      </c>
      <c r="U30" s="17">
        <v>15.729336966394186</v>
      </c>
    </row>
    <row r="31" spans="1:21" x14ac:dyDescent="0.25">
      <c r="A31" s="19"/>
      <c r="B31" s="20" t="s">
        <v>20</v>
      </c>
      <c r="C31" s="18">
        <v>73.42</v>
      </c>
      <c r="D31" s="18">
        <v>3.19</v>
      </c>
      <c r="E31" s="17">
        <v>23.015673981191224</v>
      </c>
      <c r="F31" s="17"/>
      <c r="G31" s="18">
        <v>25.72</v>
      </c>
      <c r="H31" s="18">
        <v>0.8</v>
      </c>
      <c r="I31" s="17">
        <v>32.15</v>
      </c>
      <c r="J31" s="17"/>
      <c r="K31" s="17">
        <v>99.14</v>
      </c>
      <c r="L31" s="17">
        <v>3.99</v>
      </c>
      <c r="M31" s="17">
        <v>24.847117794486213</v>
      </c>
      <c r="N31" s="17"/>
      <c r="O31" s="18">
        <v>0</v>
      </c>
      <c r="P31" s="18">
        <v>0</v>
      </c>
      <c r="Q31" s="17" t="s">
        <v>69</v>
      </c>
      <c r="R31" s="18"/>
      <c r="S31" s="17">
        <v>99.14</v>
      </c>
      <c r="T31" s="17">
        <v>3.99</v>
      </c>
      <c r="U31" s="17">
        <v>24.847117794486213</v>
      </c>
    </row>
    <row r="32" spans="1:21" x14ac:dyDescent="0.25">
      <c r="A32" s="19"/>
      <c r="B32" s="20" t="s">
        <v>23</v>
      </c>
      <c r="C32" s="18">
        <v>32.92</v>
      </c>
      <c r="D32" s="18">
        <v>1.41</v>
      </c>
      <c r="E32" s="17">
        <v>23.347517730496456</v>
      </c>
      <c r="F32" s="17"/>
      <c r="G32" s="18">
        <v>122.25</v>
      </c>
      <c r="H32" s="18">
        <v>5</v>
      </c>
      <c r="I32" s="17">
        <v>24.45</v>
      </c>
      <c r="J32" s="17"/>
      <c r="K32" s="17">
        <v>155.17000000000002</v>
      </c>
      <c r="L32" s="17">
        <v>6.41</v>
      </c>
      <c r="M32" s="17">
        <v>24.207488299531985</v>
      </c>
      <c r="N32" s="17"/>
      <c r="O32" s="18">
        <v>33.18</v>
      </c>
      <c r="P32" s="18">
        <v>1.98</v>
      </c>
      <c r="Q32" s="17">
        <v>16.757575757575758</v>
      </c>
      <c r="R32" s="18"/>
      <c r="S32" s="17">
        <v>188.35000000000002</v>
      </c>
      <c r="T32" s="17">
        <v>8.39</v>
      </c>
      <c r="U32" s="17">
        <v>22.449344457687726</v>
      </c>
    </row>
    <row r="33" spans="1:21" x14ac:dyDescent="0.25">
      <c r="A33" s="19"/>
      <c r="B33" s="20" t="s">
        <v>24</v>
      </c>
      <c r="C33" s="18">
        <v>75.5</v>
      </c>
      <c r="D33" s="18">
        <v>2.9</v>
      </c>
      <c r="E33" s="17">
        <v>26.03448275862069</v>
      </c>
      <c r="F33" s="17"/>
      <c r="G33" s="18">
        <v>138.41999999999999</v>
      </c>
      <c r="H33" s="18">
        <v>7.57</v>
      </c>
      <c r="I33" s="17">
        <v>18.285336856010566</v>
      </c>
      <c r="J33" s="17"/>
      <c r="K33" s="17">
        <v>213.92</v>
      </c>
      <c r="L33" s="17">
        <v>10.47</v>
      </c>
      <c r="M33" s="17">
        <v>20.431709646609356</v>
      </c>
      <c r="N33" s="17"/>
      <c r="O33" s="18">
        <v>14.27</v>
      </c>
      <c r="P33" s="18">
        <v>1.35</v>
      </c>
      <c r="Q33" s="17">
        <v>10.57037037037037</v>
      </c>
      <c r="R33" s="18"/>
      <c r="S33" s="17">
        <v>228.19</v>
      </c>
      <c r="T33" s="17">
        <v>11.82</v>
      </c>
      <c r="U33" s="17">
        <v>19.305414551607445</v>
      </c>
    </row>
    <row r="34" spans="1:21" x14ac:dyDescent="0.25">
      <c r="A34" s="19"/>
      <c r="B34" s="21" t="s">
        <v>25</v>
      </c>
      <c r="C34" s="22">
        <v>89.27</v>
      </c>
      <c r="D34" s="22">
        <v>3.67</v>
      </c>
      <c r="E34" s="23">
        <v>24.324250681198908</v>
      </c>
      <c r="F34" s="23"/>
      <c r="G34" s="22">
        <v>107.8</v>
      </c>
      <c r="H34" s="22">
        <v>2.3199999999999998</v>
      </c>
      <c r="I34" s="23">
        <v>46.46551724137931</v>
      </c>
      <c r="J34" s="23"/>
      <c r="K34" s="23">
        <v>197.07</v>
      </c>
      <c r="L34" s="23">
        <v>5.99</v>
      </c>
      <c r="M34" s="23">
        <v>32.899833055091818</v>
      </c>
      <c r="N34" s="23"/>
      <c r="O34" s="22">
        <v>1</v>
      </c>
      <c r="P34" s="22">
        <v>0.01</v>
      </c>
      <c r="Q34" s="23">
        <v>100</v>
      </c>
      <c r="R34" s="22"/>
      <c r="S34" s="23">
        <v>198.07</v>
      </c>
      <c r="T34" s="23">
        <v>6</v>
      </c>
      <c r="U34" s="23">
        <v>33.011666666666663</v>
      </c>
    </row>
    <row r="35" spans="1:21" x14ac:dyDescent="0.25">
      <c r="A35" s="19"/>
      <c r="B35" s="14" t="s">
        <v>51</v>
      </c>
      <c r="C35" s="14">
        <v>412.79</v>
      </c>
      <c r="D35" s="14">
        <v>19.979999999999997</v>
      </c>
      <c r="E35" s="47">
        <v>20.660160160160164</v>
      </c>
      <c r="F35" s="36"/>
      <c r="G35" s="14">
        <v>567.30999999999995</v>
      </c>
      <c r="H35" s="14">
        <v>24.3</v>
      </c>
      <c r="I35" s="47">
        <v>23.346090534979421</v>
      </c>
      <c r="J35" s="36"/>
      <c r="K35" s="47">
        <v>980.09999999999991</v>
      </c>
      <c r="L35" s="47">
        <v>44.28</v>
      </c>
      <c r="M35" s="47">
        <v>22.134146341463413</v>
      </c>
      <c r="N35" s="36"/>
      <c r="O35" s="14">
        <v>84.149999999999991</v>
      </c>
      <c r="P35" s="14">
        <v>6.3999999999999986</v>
      </c>
      <c r="Q35" s="47">
        <v>13.148437500000002</v>
      </c>
      <c r="R35" s="19"/>
      <c r="S35" s="47">
        <v>1064.25</v>
      </c>
      <c r="T35" s="47">
        <v>50.68</v>
      </c>
      <c r="U35" s="47">
        <v>20.999408050513022</v>
      </c>
    </row>
    <row r="36" spans="1:21" ht="8.25" customHeight="1" x14ac:dyDescent="0.25">
      <c r="A36" s="48"/>
      <c r="B36" s="38"/>
      <c r="C36" s="38"/>
      <c r="D36" s="38"/>
      <c r="E36" s="38" t="s">
        <v>69</v>
      </c>
      <c r="F36" s="38"/>
      <c r="G36" s="38"/>
      <c r="H36" s="38"/>
      <c r="I36" s="38" t="s">
        <v>69</v>
      </c>
      <c r="J36" s="38"/>
      <c r="K36" s="38"/>
      <c r="L36" s="38"/>
      <c r="M36" s="38"/>
      <c r="N36" s="38"/>
      <c r="O36" s="38"/>
      <c r="P36" s="38"/>
      <c r="Q36" s="38" t="s">
        <v>69</v>
      </c>
      <c r="R36" s="38"/>
      <c r="S36" s="38"/>
      <c r="T36" s="38"/>
      <c r="U36" s="38"/>
    </row>
    <row r="37" spans="1:21" x14ac:dyDescent="0.25">
      <c r="A37" s="19" t="s">
        <v>26</v>
      </c>
      <c r="B37" s="13" t="s">
        <v>27</v>
      </c>
      <c r="C37" s="15">
        <v>119.73</v>
      </c>
      <c r="D37" s="15">
        <v>2.09</v>
      </c>
      <c r="E37" s="16">
        <v>57.287081339712927</v>
      </c>
      <c r="F37" s="16"/>
      <c r="G37" s="15">
        <v>205.53</v>
      </c>
      <c r="H37" s="15">
        <v>4.78</v>
      </c>
      <c r="I37" s="16">
        <v>42.997907949790793</v>
      </c>
      <c r="J37" s="16"/>
      <c r="K37" s="16">
        <v>325.26</v>
      </c>
      <c r="L37" s="16">
        <v>6.87</v>
      </c>
      <c r="M37" s="16">
        <v>47.344978165938862</v>
      </c>
      <c r="N37" s="16"/>
      <c r="O37" s="15">
        <v>8.08</v>
      </c>
      <c r="P37" s="15">
        <v>0.82</v>
      </c>
      <c r="Q37" s="16">
        <v>9.8536585365853657</v>
      </c>
      <c r="R37" s="15"/>
      <c r="S37" s="16">
        <v>333.34</v>
      </c>
      <c r="T37" s="16">
        <v>7.69</v>
      </c>
      <c r="U37" s="16">
        <v>43.347204161248371</v>
      </c>
    </row>
    <row r="38" spans="1:21" x14ac:dyDescent="0.25">
      <c r="A38" s="19"/>
      <c r="B38" s="20" t="s">
        <v>28</v>
      </c>
      <c r="C38" s="18">
        <v>77.67</v>
      </c>
      <c r="D38" s="18">
        <v>1.91</v>
      </c>
      <c r="E38" s="17">
        <v>40.66492146596859</v>
      </c>
      <c r="F38" s="17"/>
      <c r="G38" s="18">
        <v>168.35</v>
      </c>
      <c r="H38" s="18">
        <v>5.93</v>
      </c>
      <c r="I38" s="17">
        <v>28.38954468802698</v>
      </c>
      <c r="J38" s="17"/>
      <c r="K38" s="17">
        <v>246.01999999999998</v>
      </c>
      <c r="L38" s="17">
        <v>7.84</v>
      </c>
      <c r="M38" s="17">
        <v>31.380102040816325</v>
      </c>
      <c r="N38" s="17"/>
      <c r="O38" s="18">
        <v>30.77</v>
      </c>
      <c r="P38" s="18">
        <v>2.33</v>
      </c>
      <c r="Q38" s="17">
        <v>13.206008583690986</v>
      </c>
      <c r="R38" s="18"/>
      <c r="S38" s="17">
        <v>276.78999999999996</v>
      </c>
      <c r="T38" s="17">
        <v>10.17</v>
      </c>
      <c r="U38" s="17">
        <v>27.21632251720747</v>
      </c>
    </row>
    <row r="39" spans="1:21" x14ac:dyDescent="0.25">
      <c r="A39" s="19"/>
      <c r="B39" s="20" t="s">
        <v>29</v>
      </c>
      <c r="C39" s="18">
        <v>107.2</v>
      </c>
      <c r="D39" s="18">
        <v>2.2000000000000002</v>
      </c>
      <c r="E39" s="17">
        <v>48.727272727272727</v>
      </c>
      <c r="F39" s="17"/>
      <c r="G39" s="18">
        <v>277</v>
      </c>
      <c r="H39" s="18">
        <v>9</v>
      </c>
      <c r="I39" s="17">
        <v>30.777777777777779</v>
      </c>
      <c r="J39" s="17"/>
      <c r="K39" s="17">
        <v>384.2</v>
      </c>
      <c r="L39" s="17">
        <v>11.2</v>
      </c>
      <c r="M39" s="17">
        <v>34.303571428571431</v>
      </c>
      <c r="N39" s="17"/>
      <c r="O39" s="18">
        <v>14.67</v>
      </c>
      <c r="P39" s="18">
        <v>1.27</v>
      </c>
      <c r="Q39" s="17">
        <v>11.551181102362204</v>
      </c>
      <c r="R39" s="18"/>
      <c r="S39" s="17">
        <v>398.87</v>
      </c>
      <c r="T39" s="17">
        <v>12.469999999999999</v>
      </c>
      <c r="U39" s="17">
        <v>31.986367281475545</v>
      </c>
    </row>
    <row r="40" spans="1:21" x14ac:dyDescent="0.25">
      <c r="A40" s="19"/>
      <c r="B40" s="20" t="s">
        <v>26</v>
      </c>
      <c r="C40" s="18">
        <v>126.13</v>
      </c>
      <c r="D40" s="18">
        <v>5.35</v>
      </c>
      <c r="E40" s="17">
        <v>23.575700934579441</v>
      </c>
      <c r="F40" s="17"/>
      <c r="G40" s="18">
        <v>93.65</v>
      </c>
      <c r="H40" s="18">
        <v>4.9000000000000004</v>
      </c>
      <c r="I40" s="17">
        <v>19.112244897959183</v>
      </c>
      <c r="J40" s="17"/>
      <c r="K40" s="17">
        <v>219.78</v>
      </c>
      <c r="L40" s="17">
        <v>10.25</v>
      </c>
      <c r="M40" s="17">
        <v>21.441951219512195</v>
      </c>
      <c r="N40" s="17"/>
      <c r="O40" s="18">
        <v>0</v>
      </c>
      <c r="P40" s="18">
        <v>0</v>
      </c>
      <c r="Q40" s="17" t="s">
        <v>69</v>
      </c>
      <c r="R40" s="18"/>
      <c r="S40" s="17">
        <v>219.78</v>
      </c>
      <c r="T40" s="17">
        <v>10.25</v>
      </c>
      <c r="U40" s="17">
        <v>21.441951219512195</v>
      </c>
    </row>
    <row r="41" spans="1:21" x14ac:dyDescent="0.25">
      <c r="A41" s="19"/>
      <c r="B41" s="20" t="s">
        <v>68</v>
      </c>
      <c r="C41" s="18">
        <v>168.82</v>
      </c>
      <c r="D41" s="18">
        <v>7.03</v>
      </c>
      <c r="E41" s="17">
        <v>24.014224751066855</v>
      </c>
      <c r="F41" s="17"/>
      <c r="G41" s="18">
        <v>174.32</v>
      </c>
      <c r="H41" s="18">
        <v>10.31</v>
      </c>
      <c r="I41" s="17">
        <v>16.907856450048495</v>
      </c>
      <c r="J41" s="17"/>
      <c r="K41" s="17">
        <v>343.14</v>
      </c>
      <c r="L41" s="17">
        <v>17.34</v>
      </c>
      <c r="M41" s="17">
        <v>19.788927335640139</v>
      </c>
      <c r="N41" s="17"/>
      <c r="O41" s="18">
        <v>11.48</v>
      </c>
      <c r="P41" s="18">
        <v>1.02</v>
      </c>
      <c r="Q41" s="17">
        <v>11.254901960784315</v>
      </c>
      <c r="R41" s="18"/>
      <c r="S41" s="17">
        <v>354.62</v>
      </c>
      <c r="T41" s="17">
        <v>18.36</v>
      </c>
      <c r="U41" s="17">
        <v>19.314814814814817</v>
      </c>
    </row>
    <row r="42" spans="1:21" x14ac:dyDescent="0.25">
      <c r="A42" s="19"/>
      <c r="B42" s="20" t="s">
        <v>30</v>
      </c>
      <c r="C42" s="18">
        <v>32.6</v>
      </c>
      <c r="D42" s="18">
        <v>1.91</v>
      </c>
      <c r="E42" s="17">
        <v>17.068062827225134</v>
      </c>
      <c r="F42" s="17"/>
      <c r="G42" s="18">
        <v>204.03</v>
      </c>
      <c r="H42" s="18">
        <v>6</v>
      </c>
      <c r="I42" s="17">
        <v>34.005000000000003</v>
      </c>
      <c r="J42" s="17"/>
      <c r="K42" s="17">
        <v>236.63</v>
      </c>
      <c r="L42" s="17">
        <v>7.91</v>
      </c>
      <c r="M42" s="17">
        <v>29.915297092288242</v>
      </c>
      <c r="N42" s="17"/>
      <c r="O42" s="18">
        <v>26.67</v>
      </c>
      <c r="P42" s="18">
        <v>2.08</v>
      </c>
      <c r="Q42" s="17">
        <v>12.822115384615385</v>
      </c>
      <c r="R42" s="18"/>
      <c r="S42" s="17">
        <v>263.3</v>
      </c>
      <c r="T42" s="17">
        <v>9.99</v>
      </c>
      <c r="U42" s="17">
        <v>26.356356356356358</v>
      </c>
    </row>
    <row r="43" spans="1:21" x14ac:dyDescent="0.25">
      <c r="A43" s="19"/>
      <c r="B43" s="20" t="s">
        <v>31</v>
      </c>
      <c r="C43" s="18">
        <v>71.2</v>
      </c>
      <c r="D43" s="18">
        <v>6.17</v>
      </c>
      <c r="E43" s="17">
        <v>11.53970826580227</v>
      </c>
      <c r="F43" s="17"/>
      <c r="G43" s="18">
        <v>143.68</v>
      </c>
      <c r="H43" s="18">
        <v>10.39</v>
      </c>
      <c r="I43" s="17">
        <v>13.828681424446582</v>
      </c>
      <c r="J43" s="17"/>
      <c r="K43" s="17">
        <v>214.88</v>
      </c>
      <c r="L43" s="17">
        <v>16.560000000000002</v>
      </c>
      <c r="M43" s="17">
        <v>12.975845410628017</v>
      </c>
      <c r="N43" s="17"/>
      <c r="O43" s="18">
        <v>119.22</v>
      </c>
      <c r="P43" s="18">
        <v>8.69</v>
      </c>
      <c r="Q43" s="17">
        <v>13.71921749136939</v>
      </c>
      <c r="R43" s="18"/>
      <c r="S43" s="17">
        <v>334.1</v>
      </c>
      <c r="T43" s="17">
        <v>25.25</v>
      </c>
      <c r="U43" s="17">
        <v>13.231683168316833</v>
      </c>
    </row>
    <row r="44" spans="1:21" x14ac:dyDescent="0.25">
      <c r="A44" s="19"/>
      <c r="B44" s="20" t="s">
        <v>64</v>
      </c>
      <c r="C44" s="18">
        <v>39.67</v>
      </c>
      <c r="D44" s="18">
        <v>1</v>
      </c>
      <c r="E44" s="17">
        <v>39.67</v>
      </c>
      <c r="F44" s="17"/>
      <c r="G44" s="18">
        <v>149.91999999999999</v>
      </c>
      <c r="H44" s="18">
        <v>4.17</v>
      </c>
      <c r="I44" s="17">
        <v>35.952038369304553</v>
      </c>
      <c r="J44" s="17"/>
      <c r="K44" s="17">
        <v>189.58999999999997</v>
      </c>
      <c r="L44" s="17">
        <v>5.17</v>
      </c>
      <c r="M44" s="17">
        <v>36.67117988394584</v>
      </c>
      <c r="N44" s="17"/>
      <c r="O44" s="18">
        <v>0</v>
      </c>
      <c r="P44" s="18">
        <v>0</v>
      </c>
      <c r="Q44" s="17" t="s">
        <v>69</v>
      </c>
      <c r="R44" s="18"/>
      <c r="S44" s="17">
        <v>189.58999999999997</v>
      </c>
      <c r="T44" s="17">
        <v>5.17</v>
      </c>
      <c r="U44" s="17">
        <v>36.67117988394584</v>
      </c>
    </row>
    <row r="45" spans="1:21" x14ac:dyDescent="0.25">
      <c r="A45" s="19"/>
      <c r="B45" s="21" t="s">
        <v>32</v>
      </c>
      <c r="C45" s="22">
        <v>0</v>
      </c>
      <c r="D45" s="22">
        <v>0</v>
      </c>
      <c r="E45" s="23" t="s">
        <v>69</v>
      </c>
      <c r="F45" s="23"/>
      <c r="G45" s="22">
        <v>329.53</v>
      </c>
      <c r="H45" s="22">
        <v>14.83</v>
      </c>
      <c r="I45" s="23">
        <v>22.220498988536747</v>
      </c>
      <c r="J45" s="23"/>
      <c r="K45" s="23">
        <v>329.53</v>
      </c>
      <c r="L45" s="23">
        <v>14.83</v>
      </c>
      <c r="M45" s="23">
        <v>22.220498988536747</v>
      </c>
      <c r="N45" s="23"/>
      <c r="O45" s="22">
        <v>253.5</v>
      </c>
      <c r="P45" s="22">
        <v>16.149999999999999</v>
      </c>
      <c r="Q45" s="23">
        <v>15.696594427244584</v>
      </c>
      <c r="R45" s="22"/>
      <c r="S45" s="23">
        <v>583.03</v>
      </c>
      <c r="T45" s="23">
        <v>30.979999999999997</v>
      </c>
      <c r="U45" s="23">
        <v>18.819561007101356</v>
      </c>
    </row>
    <row r="46" spans="1:21" x14ac:dyDescent="0.25">
      <c r="A46" s="19"/>
      <c r="B46" s="14" t="s">
        <v>51</v>
      </c>
      <c r="C46" s="14">
        <v>743.02</v>
      </c>
      <c r="D46" s="14">
        <v>27.660000000000004</v>
      </c>
      <c r="E46" s="47">
        <v>26.862617498192332</v>
      </c>
      <c r="F46" s="36"/>
      <c r="G46" s="14">
        <v>1746.01</v>
      </c>
      <c r="H46" s="14">
        <v>70.31</v>
      </c>
      <c r="I46" s="47">
        <v>24.833025174228418</v>
      </c>
      <c r="J46" s="36"/>
      <c r="K46" s="47">
        <v>2489.0299999999997</v>
      </c>
      <c r="L46" s="47">
        <v>97.97</v>
      </c>
      <c r="M46" s="47">
        <v>25.406042666122278</v>
      </c>
      <c r="N46" s="36"/>
      <c r="O46" s="14">
        <v>464.39</v>
      </c>
      <c r="P46" s="14">
        <v>32.36</v>
      </c>
      <c r="Q46" s="47">
        <v>14.350741656365884</v>
      </c>
      <c r="R46" s="19"/>
      <c r="S46" s="47">
        <v>2953.4199999999996</v>
      </c>
      <c r="T46" s="47">
        <v>130.32999999999998</v>
      </c>
      <c r="U46" s="47">
        <v>22.661091076498121</v>
      </c>
    </row>
    <row r="47" spans="1:21" ht="8.25" customHeight="1" x14ac:dyDescent="0.25">
      <c r="A47" s="46"/>
      <c r="B47" s="37"/>
      <c r="C47" s="38"/>
      <c r="D47" s="38"/>
      <c r="E47" s="39" t="s">
        <v>69</v>
      </c>
      <c r="F47" s="39"/>
      <c r="G47" s="38"/>
      <c r="H47" s="38"/>
      <c r="I47" s="39" t="s">
        <v>69</v>
      </c>
      <c r="J47" s="39"/>
      <c r="K47" s="39"/>
      <c r="L47" s="39"/>
      <c r="M47" s="39"/>
      <c r="N47" s="39"/>
      <c r="O47" s="38"/>
      <c r="P47" s="38"/>
      <c r="Q47" s="39" t="s">
        <v>69</v>
      </c>
      <c r="R47" s="38"/>
      <c r="S47" s="39"/>
      <c r="T47" s="39"/>
      <c r="U47" s="39"/>
    </row>
    <row r="48" spans="1:21" x14ac:dyDescent="0.25">
      <c r="A48" s="19" t="s">
        <v>33</v>
      </c>
      <c r="B48" s="13" t="s">
        <v>34</v>
      </c>
      <c r="C48" s="15">
        <v>88.87</v>
      </c>
      <c r="D48" s="15">
        <v>2.33</v>
      </c>
      <c r="E48" s="16">
        <v>38.141630901287556</v>
      </c>
      <c r="F48" s="16"/>
      <c r="G48" s="15">
        <v>332.78</v>
      </c>
      <c r="H48" s="15">
        <v>5.91</v>
      </c>
      <c r="I48" s="16">
        <v>56.307952622673426</v>
      </c>
      <c r="J48" s="16"/>
      <c r="K48" s="16">
        <v>421.65</v>
      </c>
      <c r="L48" s="16">
        <v>8.24</v>
      </c>
      <c r="M48" s="16">
        <v>51.171116504854368</v>
      </c>
      <c r="N48" s="16"/>
      <c r="O48" s="15">
        <v>20.25</v>
      </c>
      <c r="P48" s="15">
        <v>1.38</v>
      </c>
      <c r="Q48" s="16">
        <v>14.673913043478262</v>
      </c>
      <c r="R48" s="15"/>
      <c r="S48" s="16">
        <v>441.9</v>
      </c>
      <c r="T48" s="16">
        <v>9.620000000000001</v>
      </c>
      <c r="U48" s="16">
        <v>45.935550935550928</v>
      </c>
    </row>
    <row r="49" spans="1:21" x14ac:dyDescent="0.25">
      <c r="A49" s="19"/>
      <c r="B49" s="20" t="s">
        <v>35</v>
      </c>
      <c r="C49" s="18">
        <v>281.48</v>
      </c>
      <c r="D49" s="18">
        <v>10.58</v>
      </c>
      <c r="E49" s="17">
        <v>26.604914933837431</v>
      </c>
      <c r="F49" s="17"/>
      <c r="G49" s="18">
        <v>202.82</v>
      </c>
      <c r="H49" s="18">
        <v>11.31</v>
      </c>
      <c r="I49" s="17">
        <v>17.932802829354554</v>
      </c>
      <c r="J49" s="17"/>
      <c r="K49" s="17">
        <v>484.3</v>
      </c>
      <c r="L49" s="17">
        <v>21.89</v>
      </c>
      <c r="M49" s="17">
        <v>22.124257651895842</v>
      </c>
      <c r="N49" s="17"/>
      <c r="O49" s="18">
        <v>15.67</v>
      </c>
      <c r="P49" s="18">
        <v>0.64</v>
      </c>
      <c r="Q49" s="17">
        <v>24.484375</v>
      </c>
      <c r="R49" s="18"/>
      <c r="S49" s="17">
        <v>499.97</v>
      </c>
      <c r="T49" s="17">
        <v>22.53</v>
      </c>
      <c r="U49" s="17">
        <v>22.191300488237903</v>
      </c>
    </row>
    <row r="50" spans="1:21" x14ac:dyDescent="0.25">
      <c r="A50" s="19"/>
      <c r="B50" s="20" t="s">
        <v>36</v>
      </c>
      <c r="C50" s="18">
        <v>156.87</v>
      </c>
      <c r="D50" s="18">
        <v>6.75</v>
      </c>
      <c r="E50" s="17">
        <v>23.240000000000002</v>
      </c>
      <c r="F50" s="17"/>
      <c r="G50" s="18">
        <v>81.92</v>
      </c>
      <c r="H50" s="18">
        <v>4.62</v>
      </c>
      <c r="I50" s="17">
        <v>17.731601731601732</v>
      </c>
      <c r="J50" s="17"/>
      <c r="K50" s="17">
        <v>238.79000000000002</v>
      </c>
      <c r="L50" s="17">
        <v>11.370000000000001</v>
      </c>
      <c r="M50" s="17">
        <v>21.001759014951627</v>
      </c>
      <c r="N50" s="17"/>
      <c r="O50" s="18">
        <v>15.67</v>
      </c>
      <c r="P50" s="18">
        <v>1.24</v>
      </c>
      <c r="Q50" s="17">
        <v>12.637096774193548</v>
      </c>
      <c r="R50" s="18"/>
      <c r="S50" s="17">
        <v>254.46</v>
      </c>
      <c r="T50" s="17">
        <v>12.610000000000001</v>
      </c>
      <c r="U50" s="17">
        <v>20.179222839016653</v>
      </c>
    </row>
    <row r="51" spans="1:21" x14ac:dyDescent="0.25">
      <c r="A51" s="19"/>
      <c r="B51" s="20" t="s">
        <v>37</v>
      </c>
      <c r="C51" s="18">
        <v>105.6</v>
      </c>
      <c r="D51" s="18">
        <v>2.5</v>
      </c>
      <c r="E51" s="17">
        <v>42.239999999999995</v>
      </c>
      <c r="F51" s="17"/>
      <c r="G51" s="18">
        <v>104.07</v>
      </c>
      <c r="H51" s="18">
        <v>3.68</v>
      </c>
      <c r="I51" s="17">
        <v>28.279891304347824</v>
      </c>
      <c r="J51" s="17"/>
      <c r="K51" s="17">
        <v>209.67</v>
      </c>
      <c r="L51" s="17">
        <v>6.18</v>
      </c>
      <c r="M51" s="17">
        <v>33.927184466019419</v>
      </c>
      <c r="N51" s="17"/>
      <c r="O51" s="18">
        <v>10.53</v>
      </c>
      <c r="P51" s="18">
        <v>0.5</v>
      </c>
      <c r="Q51" s="17">
        <v>21.06</v>
      </c>
      <c r="R51" s="18"/>
      <c r="S51" s="17">
        <v>220.2</v>
      </c>
      <c r="T51" s="17">
        <v>6.68</v>
      </c>
      <c r="U51" s="17">
        <v>32.964071856287426</v>
      </c>
    </row>
    <row r="52" spans="1:21" x14ac:dyDescent="0.25">
      <c r="A52" s="19"/>
      <c r="B52" s="20" t="s">
        <v>38</v>
      </c>
      <c r="C52" s="18">
        <v>123.47</v>
      </c>
      <c r="D52" s="18">
        <v>4.8099999999999996</v>
      </c>
      <c r="E52" s="17">
        <v>25.669438669438673</v>
      </c>
      <c r="F52" s="17"/>
      <c r="G52" s="18">
        <v>50.07</v>
      </c>
      <c r="H52" s="18">
        <v>3.11</v>
      </c>
      <c r="I52" s="17">
        <v>16.09967845659164</v>
      </c>
      <c r="J52" s="17"/>
      <c r="K52" s="17">
        <v>173.54</v>
      </c>
      <c r="L52" s="17">
        <v>7.92</v>
      </c>
      <c r="M52" s="17">
        <v>21.911616161616159</v>
      </c>
      <c r="N52" s="17"/>
      <c r="O52" s="18">
        <v>4.75</v>
      </c>
      <c r="P52" s="18">
        <v>0.68</v>
      </c>
      <c r="Q52" s="17">
        <v>6.985294117647058</v>
      </c>
      <c r="R52" s="18"/>
      <c r="S52" s="17">
        <v>178.29</v>
      </c>
      <c r="T52" s="17">
        <v>8.6</v>
      </c>
      <c r="U52" s="17">
        <v>20.731395348837211</v>
      </c>
    </row>
    <row r="53" spans="1:21" x14ac:dyDescent="0.25">
      <c r="A53" s="19"/>
      <c r="B53" s="20" t="s">
        <v>39</v>
      </c>
      <c r="C53" s="18">
        <v>166.73</v>
      </c>
      <c r="D53" s="18">
        <v>3.84</v>
      </c>
      <c r="E53" s="17">
        <v>43.419270833333336</v>
      </c>
      <c r="F53" s="17"/>
      <c r="G53" s="18">
        <v>32.869999999999997</v>
      </c>
      <c r="H53" s="18">
        <v>1.5</v>
      </c>
      <c r="I53" s="17">
        <v>21.91333333333333</v>
      </c>
      <c r="J53" s="17"/>
      <c r="K53" s="17">
        <v>199.6</v>
      </c>
      <c r="L53" s="17">
        <v>5.34</v>
      </c>
      <c r="M53" s="17">
        <v>37.378277153558052</v>
      </c>
      <c r="N53" s="17"/>
      <c r="O53" s="18">
        <v>8.6300000000000008</v>
      </c>
      <c r="P53" s="18">
        <v>0.99</v>
      </c>
      <c r="Q53" s="17">
        <v>8.717171717171718</v>
      </c>
      <c r="R53" s="18"/>
      <c r="S53" s="17">
        <v>208.23</v>
      </c>
      <c r="T53" s="17">
        <v>6.33</v>
      </c>
      <c r="U53" s="17">
        <v>32.895734597156398</v>
      </c>
    </row>
    <row r="54" spans="1:21" x14ac:dyDescent="0.25">
      <c r="A54" s="19"/>
      <c r="B54" s="20" t="s">
        <v>40</v>
      </c>
      <c r="C54" s="18">
        <v>341.87</v>
      </c>
      <c r="D54" s="18">
        <v>6.38</v>
      </c>
      <c r="E54" s="17">
        <v>53.584639498432601</v>
      </c>
      <c r="F54" s="17"/>
      <c r="G54" s="18">
        <v>239.07</v>
      </c>
      <c r="H54" s="18">
        <v>9.4499999999999993</v>
      </c>
      <c r="I54" s="17">
        <v>25.298412698412701</v>
      </c>
      <c r="J54" s="17"/>
      <c r="K54" s="17">
        <v>580.94000000000005</v>
      </c>
      <c r="L54" s="17">
        <v>15.829999999999998</v>
      </c>
      <c r="M54" s="17">
        <v>36.698673404927362</v>
      </c>
      <c r="N54" s="17"/>
      <c r="O54" s="18">
        <v>17</v>
      </c>
      <c r="P54" s="18">
        <v>2.0299999999999998</v>
      </c>
      <c r="Q54" s="17">
        <v>8.3743842364532028</v>
      </c>
      <c r="R54" s="18"/>
      <c r="S54" s="17">
        <v>597.94000000000005</v>
      </c>
      <c r="T54" s="17">
        <v>17.86</v>
      </c>
      <c r="U54" s="17">
        <v>33.479283314669658</v>
      </c>
    </row>
    <row r="55" spans="1:21" x14ac:dyDescent="0.25">
      <c r="A55" s="19"/>
      <c r="B55" s="20" t="s">
        <v>41</v>
      </c>
      <c r="C55" s="18">
        <v>10.93</v>
      </c>
      <c r="D55" s="18">
        <v>0.27</v>
      </c>
      <c r="E55" s="17">
        <v>40.481481481481481</v>
      </c>
      <c r="F55" s="17"/>
      <c r="G55" s="18">
        <v>38.380000000000003</v>
      </c>
      <c r="H55" s="18">
        <v>1.47</v>
      </c>
      <c r="I55" s="17">
        <v>26.10884353741497</v>
      </c>
      <c r="J55" s="17"/>
      <c r="K55" s="17">
        <v>49.31</v>
      </c>
      <c r="L55" s="17">
        <v>1.74</v>
      </c>
      <c r="M55" s="17">
        <v>28.339080459770116</v>
      </c>
      <c r="N55" s="17"/>
      <c r="O55" s="18">
        <v>3.58</v>
      </c>
      <c r="P55" s="18">
        <v>0.44</v>
      </c>
      <c r="Q55" s="17">
        <v>8.1363636363636367</v>
      </c>
      <c r="R55" s="18"/>
      <c r="S55" s="17">
        <v>52.89</v>
      </c>
      <c r="T55" s="17">
        <v>2.1800000000000002</v>
      </c>
      <c r="U55" s="17">
        <v>24.261467889908257</v>
      </c>
    </row>
    <row r="56" spans="1:21" x14ac:dyDescent="0.25">
      <c r="A56" s="19"/>
      <c r="B56" s="20" t="s">
        <v>42</v>
      </c>
      <c r="C56" s="18">
        <v>1102.02</v>
      </c>
      <c r="D56" s="18">
        <v>39.49</v>
      </c>
      <c r="E56" s="17">
        <v>27.906305393770573</v>
      </c>
      <c r="F56" s="17"/>
      <c r="G56" s="18">
        <v>84.83</v>
      </c>
      <c r="H56" s="18">
        <v>5.47</v>
      </c>
      <c r="I56" s="17">
        <v>15.508226691042047</v>
      </c>
      <c r="J56" s="17"/>
      <c r="K56" s="17">
        <v>1186.8499999999999</v>
      </c>
      <c r="L56" s="17">
        <v>44.96</v>
      </c>
      <c r="M56" s="17">
        <v>26.397909252669038</v>
      </c>
      <c r="N56" s="17"/>
      <c r="O56" s="18">
        <v>26.23</v>
      </c>
      <c r="P56" s="18">
        <v>1.74</v>
      </c>
      <c r="Q56" s="17">
        <v>15.074712643678161</v>
      </c>
      <c r="R56" s="18"/>
      <c r="S56" s="17">
        <v>1213.08</v>
      </c>
      <c r="T56" s="17">
        <v>46.7</v>
      </c>
      <c r="U56" s="17">
        <v>25.976017130620981</v>
      </c>
    </row>
    <row r="57" spans="1:21" x14ac:dyDescent="0.25">
      <c r="A57" s="19"/>
      <c r="B57" s="20" t="s">
        <v>43</v>
      </c>
      <c r="C57" s="18">
        <v>15.4</v>
      </c>
      <c r="D57" s="18">
        <v>0.95</v>
      </c>
      <c r="E57" s="17">
        <v>16.210526315789476</v>
      </c>
      <c r="F57" s="17"/>
      <c r="G57" s="18">
        <v>0</v>
      </c>
      <c r="H57" s="18">
        <v>0</v>
      </c>
      <c r="I57" s="17" t="s">
        <v>69</v>
      </c>
      <c r="J57" s="17"/>
      <c r="K57" s="17">
        <v>15.4</v>
      </c>
      <c r="L57" s="17">
        <v>0.95</v>
      </c>
      <c r="M57" s="17">
        <v>16.210526315789476</v>
      </c>
      <c r="N57" s="17"/>
      <c r="O57" s="18">
        <v>0</v>
      </c>
      <c r="P57" s="18">
        <v>0</v>
      </c>
      <c r="Q57" s="17" t="s">
        <v>69</v>
      </c>
      <c r="R57" s="18"/>
      <c r="S57" s="17">
        <v>15.4</v>
      </c>
      <c r="T57" s="17">
        <v>0.95</v>
      </c>
      <c r="U57" s="17">
        <v>16.210526315789476</v>
      </c>
    </row>
    <row r="58" spans="1:21" x14ac:dyDescent="0.25">
      <c r="A58" s="19"/>
      <c r="B58" s="20" t="s">
        <v>33</v>
      </c>
      <c r="C58" s="18">
        <v>153.33000000000001</v>
      </c>
      <c r="D58" s="18">
        <v>6.4</v>
      </c>
      <c r="E58" s="17">
        <v>23.957812499999999</v>
      </c>
      <c r="F58" s="17"/>
      <c r="G58" s="18">
        <v>40.53</v>
      </c>
      <c r="H58" s="18">
        <v>1.4</v>
      </c>
      <c r="I58" s="17">
        <v>28.950000000000003</v>
      </c>
      <c r="J58" s="17"/>
      <c r="K58" s="17">
        <v>193.86</v>
      </c>
      <c r="L58" s="17">
        <v>7.8000000000000007</v>
      </c>
      <c r="M58" s="17">
        <v>24.853846153846153</v>
      </c>
      <c r="N58" s="17"/>
      <c r="O58" s="18">
        <v>0</v>
      </c>
      <c r="P58" s="18">
        <v>0</v>
      </c>
      <c r="Q58" s="17" t="s">
        <v>69</v>
      </c>
      <c r="R58" s="18"/>
      <c r="S58" s="17">
        <v>193.86</v>
      </c>
      <c r="T58" s="17">
        <v>7.8000000000000007</v>
      </c>
      <c r="U58" s="17">
        <v>24.853846153846153</v>
      </c>
    </row>
    <row r="59" spans="1:21" x14ac:dyDescent="0.25">
      <c r="A59" s="19"/>
      <c r="B59" s="20" t="s">
        <v>44</v>
      </c>
      <c r="C59" s="18">
        <v>62.47</v>
      </c>
      <c r="D59" s="18">
        <v>1.72</v>
      </c>
      <c r="E59" s="17">
        <v>36.319767441860463</v>
      </c>
      <c r="F59" s="17"/>
      <c r="G59" s="18">
        <v>84.13</v>
      </c>
      <c r="H59" s="18">
        <v>2.44</v>
      </c>
      <c r="I59" s="17">
        <v>34.479508196721312</v>
      </c>
      <c r="J59" s="17"/>
      <c r="K59" s="17">
        <v>146.6</v>
      </c>
      <c r="L59" s="17">
        <v>4.16</v>
      </c>
      <c r="M59" s="17">
        <v>35.240384615384613</v>
      </c>
      <c r="N59" s="17"/>
      <c r="O59" s="18">
        <v>0</v>
      </c>
      <c r="P59" s="18">
        <v>0</v>
      </c>
      <c r="Q59" s="17" t="s">
        <v>69</v>
      </c>
      <c r="R59" s="18"/>
      <c r="S59" s="17">
        <v>146.6</v>
      </c>
      <c r="T59" s="17">
        <v>4.16</v>
      </c>
      <c r="U59" s="17">
        <v>35.240384615384613</v>
      </c>
    </row>
    <row r="60" spans="1:21" x14ac:dyDescent="0.25">
      <c r="A60" s="19"/>
      <c r="B60" s="20" t="s">
        <v>45</v>
      </c>
      <c r="C60" s="18">
        <v>296.14999999999998</v>
      </c>
      <c r="D60" s="18">
        <v>11.03</v>
      </c>
      <c r="E60" s="17">
        <v>26.849501359927469</v>
      </c>
      <c r="F60" s="17"/>
      <c r="G60" s="18">
        <v>22.57</v>
      </c>
      <c r="H60" s="18">
        <v>1.51</v>
      </c>
      <c r="I60" s="17">
        <v>14.947019867549669</v>
      </c>
      <c r="J60" s="17"/>
      <c r="K60" s="17">
        <v>318.71999999999997</v>
      </c>
      <c r="L60" s="17">
        <v>12.54</v>
      </c>
      <c r="M60" s="17">
        <v>25.41626794258373</v>
      </c>
      <c r="N60" s="17"/>
      <c r="O60" s="18">
        <v>8.5</v>
      </c>
      <c r="P60" s="18">
        <v>0.79</v>
      </c>
      <c r="Q60" s="17">
        <v>10.759493670886075</v>
      </c>
      <c r="R60" s="18"/>
      <c r="S60" s="17">
        <v>327.21999999999997</v>
      </c>
      <c r="T60" s="17">
        <v>13.329999999999998</v>
      </c>
      <c r="U60" s="17">
        <v>24.547636909227307</v>
      </c>
    </row>
    <row r="61" spans="1:21" x14ac:dyDescent="0.25">
      <c r="A61" s="19"/>
      <c r="B61" s="20" t="s">
        <v>46</v>
      </c>
      <c r="C61" s="18">
        <v>162.66999999999999</v>
      </c>
      <c r="D61" s="18">
        <v>2.37</v>
      </c>
      <c r="E61" s="17">
        <v>68.637130801687761</v>
      </c>
      <c r="F61" s="17"/>
      <c r="G61" s="18">
        <v>209.57</v>
      </c>
      <c r="H61" s="18">
        <v>7.16</v>
      </c>
      <c r="I61" s="17">
        <v>29.269553072625698</v>
      </c>
      <c r="J61" s="17"/>
      <c r="K61" s="17">
        <v>372.24</v>
      </c>
      <c r="L61" s="17">
        <v>9.5300000000000011</v>
      </c>
      <c r="M61" s="17">
        <v>39.059811122770199</v>
      </c>
      <c r="N61" s="17"/>
      <c r="O61" s="18">
        <v>31.42</v>
      </c>
      <c r="P61" s="18">
        <v>2.12</v>
      </c>
      <c r="Q61" s="17">
        <v>14.820754716981131</v>
      </c>
      <c r="R61" s="18"/>
      <c r="S61" s="17">
        <v>403.66</v>
      </c>
      <c r="T61" s="17">
        <v>11.650000000000002</v>
      </c>
      <c r="U61" s="17">
        <v>34.648927038626603</v>
      </c>
    </row>
    <row r="62" spans="1:21" x14ac:dyDescent="0.25">
      <c r="A62" s="19"/>
      <c r="B62" s="20" t="s">
        <v>47</v>
      </c>
      <c r="C62" s="18">
        <v>272.39999999999998</v>
      </c>
      <c r="D62" s="18">
        <v>4.82</v>
      </c>
      <c r="E62" s="17">
        <v>56.514522821576755</v>
      </c>
      <c r="F62" s="17"/>
      <c r="G62" s="18">
        <v>470.43</v>
      </c>
      <c r="H62" s="18">
        <v>15.14</v>
      </c>
      <c r="I62" s="17">
        <v>31.071994715984147</v>
      </c>
      <c r="J62" s="17"/>
      <c r="K62" s="17">
        <v>742.82999999999993</v>
      </c>
      <c r="L62" s="17">
        <v>19.96</v>
      </c>
      <c r="M62" s="17">
        <v>37.215931863727448</v>
      </c>
      <c r="N62" s="17"/>
      <c r="O62" s="18">
        <v>15.77</v>
      </c>
      <c r="P62" s="18">
        <v>1.75</v>
      </c>
      <c r="Q62" s="17">
        <v>9.0114285714285707</v>
      </c>
      <c r="R62" s="18"/>
      <c r="S62" s="17">
        <v>758.59999999999991</v>
      </c>
      <c r="T62" s="17">
        <v>21.71</v>
      </c>
      <c r="U62" s="17">
        <v>34.942422846614456</v>
      </c>
    </row>
    <row r="63" spans="1:21" x14ac:dyDescent="0.25">
      <c r="A63" s="19"/>
      <c r="B63" s="21" t="s">
        <v>48</v>
      </c>
      <c r="C63" s="22">
        <v>63.2</v>
      </c>
      <c r="D63" s="22">
        <v>1.92</v>
      </c>
      <c r="E63" s="23">
        <v>32.916666666666671</v>
      </c>
      <c r="F63" s="23"/>
      <c r="G63" s="22">
        <v>463.02</v>
      </c>
      <c r="H63" s="22">
        <v>14.19</v>
      </c>
      <c r="I63" s="23">
        <v>32.630021141649046</v>
      </c>
      <c r="J63" s="23"/>
      <c r="K63" s="23">
        <v>526.22</v>
      </c>
      <c r="L63" s="23">
        <v>16.11</v>
      </c>
      <c r="M63" s="23">
        <v>32.664183736809441</v>
      </c>
      <c r="N63" s="23"/>
      <c r="O63" s="22">
        <v>11.42</v>
      </c>
      <c r="P63" s="22">
        <v>0.92</v>
      </c>
      <c r="Q63" s="23">
        <v>12.413043478260869</v>
      </c>
      <c r="R63" s="22"/>
      <c r="S63" s="23">
        <v>537.64</v>
      </c>
      <c r="T63" s="23">
        <v>17.03</v>
      </c>
      <c r="U63" s="23">
        <v>31.570170287727535</v>
      </c>
    </row>
    <row r="64" spans="1:21" x14ac:dyDescent="0.25">
      <c r="A64" s="19"/>
      <c r="B64" s="14" t="s">
        <v>51</v>
      </c>
      <c r="C64" s="14">
        <v>3403.46</v>
      </c>
      <c r="D64" s="14">
        <v>106.16000000000001</v>
      </c>
      <c r="E64" s="47">
        <v>32.059721175584023</v>
      </c>
      <c r="F64" s="36"/>
      <c r="G64" s="14">
        <v>2457.0599999999995</v>
      </c>
      <c r="H64" s="14">
        <v>88.359999999999985</v>
      </c>
      <c r="I64" s="47">
        <v>27.807378904481666</v>
      </c>
      <c r="J64" s="36"/>
      <c r="K64" s="47">
        <v>5860.5199999999995</v>
      </c>
      <c r="L64" s="47">
        <v>194.51999999999998</v>
      </c>
      <c r="M64" s="47">
        <v>30.128110220028788</v>
      </c>
      <c r="N64" s="36"/>
      <c r="O64" s="14">
        <v>189.42000000000002</v>
      </c>
      <c r="P64" s="14">
        <v>15.22</v>
      </c>
      <c r="Q64" s="47">
        <v>12.445466491458607</v>
      </c>
      <c r="R64" s="19"/>
      <c r="S64" s="47">
        <v>6049.94</v>
      </c>
      <c r="T64" s="47">
        <v>209.73999999999998</v>
      </c>
      <c r="U64" s="47">
        <v>28.844950891580051</v>
      </c>
    </row>
    <row r="65" spans="1:21" ht="8.25" customHeight="1" x14ac:dyDescent="0.25">
      <c r="A65" s="46"/>
      <c r="B65" s="37"/>
      <c r="C65" s="37"/>
      <c r="D65" s="37"/>
      <c r="E65" s="40"/>
      <c r="F65" s="40"/>
      <c r="G65" s="37"/>
      <c r="H65" s="37"/>
      <c r="I65" s="40"/>
      <c r="J65" s="40"/>
      <c r="K65" s="40"/>
      <c r="L65" s="40"/>
      <c r="M65" s="40"/>
      <c r="N65" s="40"/>
      <c r="O65" s="37"/>
      <c r="P65" s="37"/>
      <c r="Q65" s="40"/>
      <c r="R65" s="37"/>
      <c r="S65" s="40"/>
      <c r="T65" s="40"/>
      <c r="U65" s="40"/>
    </row>
    <row r="66" spans="1:21" x14ac:dyDescent="0.25">
      <c r="A66" s="19" t="s">
        <v>49</v>
      </c>
      <c r="B66" s="13" t="s">
        <v>65</v>
      </c>
      <c r="C66" s="15">
        <v>0</v>
      </c>
      <c r="D66" s="15">
        <v>0</v>
      </c>
      <c r="E66" s="16" t="s">
        <v>69</v>
      </c>
      <c r="F66" s="16"/>
      <c r="G66" s="15">
        <v>10.33</v>
      </c>
      <c r="H66" s="15">
        <v>8</v>
      </c>
      <c r="I66" s="16">
        <v>1.29125</v>
      </c>
      <c r="J66" s="16"/>
      <c r="K66" s="16">
        <v>10.33</v>
      </c>
      <c r="L66" s="16">
        <v>8</v>
      </c>
      <c r="M66" s="16">
        <v>1.29125</v>
      </c>
      <c r="N66" s="16"/>
      <c r="O66" s="15">
        <v>0</v>
      </c>
      <c r="P66" s="15">
        <v>0</v>
      </c>
      <c r="Q66" s="16" t="s">
        <v>69</v>
      </c>
      <c r="R66" s="15"/>
      <c r="S66" s="16">
        <v>10.33</v>
      </c>
      <c r="T66" s="16">
        <v>8</v>
      </c>
      <c r="U66" s="16">
        <v>1.29125</v>
      </c>
    </row>
    <row r="67" spans="1:21" x14ac:dyDescent="0.25">
      <c r="A67" s="19"/>
      <c r="B67" s="20" t="s">
        <v>66</v>
      </c>
      <c r="C67" s="18">
        <v>36.799999999999997</v>
      </c>
      <c r="D67" s="18">
        <v>2.93</v>
      </c>
      <c r="E67" s="17">
        <v>12.559726962457336</v>
      </c>
      <c r="F67" s="17"/>
      <c r="G67" s="18">
        <v>9.6</v>
      </c>
      <c r="H67" s="18">
        <v>0.89</v>
      </c>
      <c r="I67" s="17">
        <v>10.786516853932584</v>
      </c>
      <c r="J67" s="17"/>
      <c r="K67" s="17">
        <v>46.4</v>
      </c>
      <c r="L67" s="17">
        <v>3.8200000000000003</v>
      </c>
      <c r="M67" s="17">
        <v>12.146596858638743</v>
      </c>
      <c r="N67" s="17"/>
      <c r="O67" s="18">
        <v>0</v>
      </c>
      <c r="P67" s="18">
        <v>0</v>
      </c>
      <c r="Q67" s="17" t="s">
        <v>69</v>
      </c>
      <c r="R67" s="18"/>
      <c r="S67" s="17">
        <v>46.4</v>
      </c>
      <c r="T67" s="17">
        <v>3.8200000000000003</v>
      </c>
      <c r="U67" s="17">
        <v>12.146596858638743</v>
      </c>
    </row>
    <row r="68" spans="1:21" x14ac:dyDescent="0.25">
      <c r="A68" s="26"/>
      <c r="B68" s="20" t="s">
        <v>67</v>
      </c>
      <c r="C68" s="18">
        <v>4.7300000000000004</v>
      </c>
      <c r="D68" s="18">
        <v>1.0900000000000001</v>
      </c>
      <c r="E68" s="17">
        <v>4.3394495412844041</v>
      </c>
      <c r="F68" s="17"/>
      <c r="G68" s="18">
        <v>0</v>
      </c>
      <c r="H68" s="18">
        <v>0</v>
      </c>
      <c r="I68" s="17" t="s">
        <v>69</v>
      </c>
      <c r="J68" s="17"/>
      <c r="K68" s="17">
        <v>4.7300000000000004</v>
      </c>
      <c r="L68" s="17">
        <v>1.0900000000000001</v>
      </c>
      <c r="M68" s="17">
        <v>4.3394495412844041</v>
      </c>
      <c r="N68" s="17"/>
      <c r="O68" s="18">
        <v>0</v>
      </c>
      <c r="P68" s="18">
        <v>0</v>
      </c>
      <c r="Q68" s="17" t="s">
        <v>69</v>
      </c>
      <c r="R68" s="18"/>
      <c r="S68" s="17">
        <v>4.7300000000000004</v>
      </c>
      <c r="T68" s="17">
        <v>1.0900000000000001</v>
      </c>
      <c r="U68" s="17">
        <v>4.3394495412844041</v>
      </c>
    </row>
    <row r="69" spans="1:21" x14ac:dyDescent="0.25">
      <c r="A69" s="26"/>
      <c r="B69" s="21" t="s">
        <v>50</v>
      </c>
      <c r="C69" s="22">
        <v>143.07</v>
      </c>
      <c r="D69" s="22">
        <v>5.91</v>
      </c>
      <c r="E69" s="23">
        <v>24.208121827411166</v>
      </c>
      <c r="F69" s="23"/>
      <c r="G69" s="22">
        <v>22.73</v>
      </c>
      <c r="H69" s="22">
        <v>1.87</v>
      </c>
      <c r="I69" s="23">
        <v>12.155080213903743</v>
      </c>
      <c r="J69" s="23"/>
      <c r="K69" s="23">
        <v>165.79999999999998</v>
      </c>
      <c r="L69" s="23">
        <v>7.78</v>
      </c>
      <c r="M69" s="23">
        <v>21.311053984575832</v>
      </c>
      <c r="N69" s="23"/>
      <c r="O69" s="22">
        <v>0</v>
      </c>
      <c r="P69" s="22">
        <v>0</v>
      </c>
      <c r="Q69" s="23" t="s">
        <v>69</v>
      </c>
      <c r="R69" s="22"/>
      <c r="S69" s="23">
        <v>165.79999999999998</v>
      </c>
      <c r="T69" s="23">
        <v>7.78</v>
      </c>
      <c r="U69" s="23">
        <v>21.311053984575832</v>
      </c>
    </row>
    <row r="70" spans="1:21" x14ac:dyDescent="0.25">
      <c r="A70" s="26"/>
      <c r="B70" s="9" t="s">
        <v>51</v>
      </c>
      <c r="C70" s="9">
        <v>184.6</v>
      </c>
      <c r="D70" s="9">
        <v>9.93</v>
      </c>
      <c r="E70" s="24">
        <v>18.590130916414903</v>
      </c>
      <c r="F70" s="25"/>
      <c r="G70" s="9">
        <v>42.66</v>
      </c>
      <c r="H70" s="9">
        <v>10.760000000000002</v>
      </c>
      <c r="I70" s="24">
        <v>3.9646840148698876</v>
      </c>
      <c r="J70" s="25"/>
      <c r="K70" s="24">
        <v>227.26</v>
      </c>
      <c r="L70" s="24">
        <v>20.69</v>
      </c>
      <c r="M70" s="24">
        <v>10.984050265828902</v>
      </c>
      <c r="N70" s="25"/>
      <c r="O70" s="9">
        <v>0</v>
      </c>
      <c r="P70" s="9">
        <v>0</v>
      </c>
      <c r="Q70" s="24" t="s">
        <v>69</v>
      </c>
      <c r="R70" s="13"/>
      <c r="S70" s="24">
        <v>227.26</v>
      </c>
      <c r="T70" s="24">
        <v>20.69</v>
      </c>
      <c r="U70" s="24">
        <v>10.984050265828902</v>
      </c>
    </row>
    <row r="71" spans="1:21" x14ac:dyDescent="0.25">
      <c r="A71" s="41" t="s">
        <v>52</v>
      </c>
      <c r="B71" s="3"/>
      <c r="C71" s="3">
        <v>7755.9000000000005</v>
      </c>
      <c r="D71" s="3">
        <v>280.14000000000004</v>
      </c>
      <c r="E71" s="6">
        <v>27.685799957164274</v>
      </c>
      <c r="F71" s="6"/>
      <c r="G71" s="3">
        <v>8340.52</v>
      </c>
      <c r="H71" s="3">
        <v>357.09000000000003</v>
      </c>
      <c r="I71" s="6">
        <v>23.356912823097819</v>
      </c>
      <c r="J71" s="6"/>
      <c r="K71" s="3">
        <v>16096.420000000002</v>
      </c>
      <c r="L71" s="3">
        <v>637.23</v>
      </c>
      <c r="M71" s="6">
        <v>25.259984620937498</v>
      </c>
      <c r="N71" s="6"/>
      <c r="O71" s="3">
        <v>1536.39</v>
      </c>
      <c r="P71" s="3">
        <v>120.3</v>
      </c>
      <c r="Q71" s="6">
        <v>12.7713216957606</v>
      </c>
      <c r="R71" s="3"/>
      <c r="S71" s="6">
        <v>17632.810000000001</v>
      </c>
      <c r="T71" s="6">
        <v>757.53</v>
      </c>
      <c r="U71" s="6">
        <v>23.276715113592864</v>
      </c>
    </row>
  </sheetData>
  <mergeCells count="5">
    <mergeCell ref="C2:E2"/>
    <mergeCell ref="G2:I2"/>
    <mergeCell ref="K2:M2"/>
    <mergeCell ref="O2:Q2"/>
    <mergeCell ref="S2:U2"/>
  </mergeCells>
  <pageMargins left="0.25" right="0.25" top="0.5" bottom="0.5" header="0.3" footer="0.3"/>
  <pageSetup orientation="landscape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7" customWidth="1"/>
    <col min="3" max="5" width="7.42578125" customWidth="1"/>
    <col min="6" max="6" width="1.42578125" customWidth="1"/>
    <col min="7" max="9" width="7.42578125" customWidth="1"/>
    <col min="10" max="10" width="1.42578125" customWidth="1"/>
    <col min="11" max="13" width="7.42578125" customWidth="1"/>
    <col min="14" max="14" width="1.42578125" customWidth="1"/>
    <col min="15" max="17" width="7.42578125" customWidth="1"/>
    <col min="18" max="18" width="2" customWidth="1"/>
    <col min="19" max="19" width="5.7109375" bestFit="1" customWidth="1"/>
    <col min="20" max="20" width="4.28515625" bestFit="1" customWidth="1"/>
    <col min="21" max="21" width="7" bestFit="1" customWidth="1"/>
  </cols>
  <sheetData>
    <row r="1" spans="1:21" x14ac:dyDescent="0.25">
      <c r="A1" s="2" t="s">
        <v>71</v>
      </c>
    </row>
    <row r="2" spans="1:21" x14ac:dyDescent="0.25">
      <c r="B2" s="2"/>
      <c r="C2" s="50" t="s">
        <v>53</v>
      </c>
      <c r="D2" s="51"/>
      <c r="E2" s="52"/>
      <c r="F2" s="7"/>
      <c r="G2" s="50" t="s">
        <v>54</v>
      </c>
      <c r="H2" s="51"/>
      <c r="I2" s="52"/>
      <c r="J2" s="7"/>
      <c r="K2" s="50" t="s">
        <v>55</v>
      </c>
      <c r="L2" s="51"/>
      <c r="M2" s="52"/>
      <c r="N2" s="7"/>
      <c r="O2" s="50" t="s">
        <v>56</v>
      </c>
      <c r="P2" s="51"/>
      <c r="Q2" s="52"/>
      <c r="R2" s="8"/>
      <c r="S2" s="50" t="s">
        <v>57</v>
      </c>
      <c r="T2" s="51"/>
      <c r="U2" s="52"/>
    </row>
    <row r="3" spans="1:21" x14ac:dyDescent="0.25">
      <c r="A3" s="9" t="s">
        <v>61</v>
      </c>
      <c r="B3" s="9" t="s">
        <v>0</v>
      </c>
      <c r="C3" s="10" t="s">
        <v>58</v>
      </c>
      <c r="D3" s="10" t="s">
        <v>59</v>
      </c>
      <c r="E3" s="11" t="s">
        <v>60</v>
      </c>
      <c r="F3" s="45"/>
      <c r="G3" s="10" t="s">
        <v>58</v>
      </c>
      <c r="H3" s="10" t="s">
        <v>59</v>
      </c>
      <c r="I3" s="11" t="s">
        <v>60</v>
      </c>
      <c r="J3" s="45"/>
      <c r="K3" s="10" t="s">
        <v>58</v>
      </c>
      <c r="L3" s="10" t="s">
        <v>59</v>
      </c>
      <c r="M3" s="11" t="s">
        <v>60</v>
      </c>
      <c r="N3" s="45"/>
      <c r="O3" s="10" t="s">
        <v>58</v>
      </c>
      <c r="P3" s="10" t="s">
        <v>59</v>
      </c>
      <c r="Q3" s="11" t="s">
        <v>60</v>
      </c>
      <c r="R3" s="19"/>
      <c r="S3" s="10" t="s">
        <v>58</v>
      </c>
      <c r="T3" s="10" t="s">
        <v>59</v>
      </c>
      <c r="U3" s="11" t="s">
        <v>60</v>
      </c>
    </row>
    <row r="4" spans="1:21" x14ac:dyDescent="0.25">
      <c r="A4" s="3" t="s">
        <v>2</v>
      </c>
      <c r="B4" s="13" t="s">
        <v>2</v>
      </c>
      <c r="C4" s="15">
        <v>7.73</v>
      </c>
      <c r="D4" s="15">
        <v>0.27</v>
      </c>
      <c r="E4" s="16">
        <v>28.62962962962963</v>
      </c>
      <c r="F4" s="34"/>
      <c r="G4" s="29">
        <v>9.33</v>
      </c>
      <c r="H4" s="29">
        <v>0.27</v>
      </c>
      <c r="I4" s="30">
        <v>34.55555555555555</v>
      </c>
      <c r="J4" s="34"/>
      <c r="K4" s="30">
        <v>17.060000000000002</v>
      </c>
      <c r="L4" s="30">
        <v>0.54</v>
      </c>
      <c r="M4" s="30">
        <v>31.592592592592595</v>
      </c>
      <c r="N4" s="34"/>
      <c r="O4" s="29">
        <v>0</v>
      </c>
      <c r="P4" s="29">
        <v>0</v>
      </c>
      <c r="Q4" s="30" t="s">
        <v>69</v>
      </c>
      <c r="R4" s="26"/>
      <c r="S4" s="30">
        <v>17.060000000000002</v>
      </c>
      <c r="T4" s="30">
        <v>0.54</v>
      </c>
      <c r="U4" s="30">
        <v>31.592592592592595</v>
      </c>
    </row>
    <row r="5" spans="1:21" x14ac:dyDescent="0.25">
      <c r="A5" s="3"/>
      <c r="B5" s="20" t="s">
        <v>3</v>
      </c>
      <c r="C5" s="18">
        <v>220.63</v>
      </c>
      <c r="D5" s="18">
        <v>8.02</v>
      </c>
      <c r="E5" s="17">
        <v>27.509975062344139</v>
      </c>
      <c r="F5" s="34"/>
      <c r="G5" s="18">
        <v>188.52</v>
      </c>
      <c r="H5" s="18">
        <v>11.08</v>
      </c>
      <c r="I5" s="17">
        <v>17.014440433212997</v>
      </c>
      <c r="J5" s="34"/>
      <c r="K5" s="17">
        <v>409.15</v>
      </c>
      <c r="L5" s="17">
        <v>19.100000000000001</v>
      </c>
      <c r="M5" s="17">
        <v>21.421465968586386</v>
      </c>
      <c r="N5" s="34"/>
      <c r="O5" s="18">
        <v>21.53</v>
      </c>
      <c r="P5" s="18">
        <v>2.41</v>
      </c>
      <c r="Q5" s="17">
        <v>8.9336099585062243</v>
      </c>
      <c r="R5" s="26"/>
      <c r="S5" s="17">
        <v>430.67999999999995</v>
      </c>
      <c r="T5" s="17">
        <v>21.51</v>
      </c>
      <c r="U5" s="17">
        <v>20.022315202231518</v>
      </c>
    </row>
    <row r="6" spans="1:21" x14ac:dyDescent="0.25">
      <c r="A6" s="3"/>
      <c r="B6" s="20" t="s">
        <v>4</v>
      </c>
      <c r="C6" s="18">
        <v>284.83</v>
      </c>
      <c r="D6" s="18">
        <v>11.46</v>
      </c>
      <c r="E6" s="17">
        <v>24.854275741710293</v>
      </c>
      <c r="F6" s="34"/>
      <c r="G6" s="18">
        <v>176.82</v>
      </c>
      <c r="H6" s="18">
        <v>10.199999999999999</v>
      </c>
      <c r="I6" s="17">
        <v>17.335294117647059</v>
      </c>
      <c r="J6" s="34"/>
      <c r="K6" s="17">
        <v>461.65</v>
      </c>
      <c r="L6" s="17">
        <v>21.66</v>
      </c>
      <c r="M6" s="17">
        <v>21.313481071098799</v>
      </c>
      <c r="N6" s="34"/>
      <c r="O6" s="18">
        <v>30.58</v>
      </c>
      <c r="P6" s="18">
        <v>2.82</v>
      </c>
      <c r="Q6" s="17">
        <v>10.843971631205674</v>
      </c>
      <c r="R6" s="26"/>
      <c r="S6" s="17">
        <v>492.22999999999996</v>
      </c>
      <c r="T6" s="17">
        <v>24.48</v>
      </c>
      <c r="U6" s="17">
        <v>20.107434640522875</v>
      </c>
    </row>
    <row r="7" spans="1:21" x14ac:dyDescent="0.25">
      <c r="A7" s="3"/>
      <c r="B7" s="20" t="s">
        <v>5</v>
      </c>
      <c r="C7" s="18">
        <v>809.4</v>
      </c>
      <c r="D7" s="18">
        <v>35.659999999999997</v>
      </c>
      <c r="E7" s="17">
        <v>22.697700504767248</v>
      </c>
      <c r="F7" s="34"/>
      <c r="G7" s="18">
        <v>209.2</v>
      </c>
      <c r="H7" s="18">
        <v>13.08</v>
      </c>
      <c r="I7" s="17">
        <v>15.993883792048928</v>
      </c>
      <c r="J7" s="34"/>
      <c r="K7" s="17">
        <v>1018.5999999999999</v>
      </c>
      <c r="L7" s="17">
        <v>48.739999999999995</v>
      </c>
      <c r="M7" s="17">
        <v>20.898645876077143</v>
      </c>
      <c r="N7" s="34"/>
      <c r="O7" s="18">
        <v>15.02</v>
      </c>
      <c r="P7" s="18">
        <v>1.74</v>
      </c>
      <c r="Q7" s="17">
        <v>8.6321839080459775</v>
      </c>
      <c r="R7" s="26"/>
      <c r="S7" s="17">
        <v>1033.6199999999999</v>
      </c>
      <c r="T7" s="17">
        <v>50.48</v>
      </c>
      <c r="U7" s="17">
        <v>20.475832012678289</v>
      </c>
    </row>
    <row r="8" spans="1:21" x14ac:dyDescent="0.25">
      <c r="A8" s="3"/>
      <c r="B8" s="20" t="s">
        <v>6</v>
      </c>
      <c r="C8" s="18">
        <v>48.27</v>
      </c>
      <c r="D8" s="18">
        <v>1.51</v>
      </c>
      <c r="E8" s="17">
        <v>31.966887417218544</v>
      </c>
      <c r="F8" s="34"/>
      <c r="G8" s="18">
        <v>99.82</v>
      </c>
      <c r="H8" s="18">
        <v>4.0199999999999996</v>
      </c>
      <c r="I8" s="17">
        <v>24.830845771144279</v>
      </c>
      <c r="J8" s="34"/>
      <c r="K8" s="17">
        <v>148.09</v>
      </c>
      <c r="L8" s="17">
        <v>5.5299999999999994</v>
      </c>
      <c r="M8" s="17">
        <v>26.779385171790238</v>
      </c>
      <c r="N8" s="34"/>
      <c r="O8" s="18">
        <v>0</v>
      </c>
      <c r="P8" s="18">
        <v>0</v>
      </c>
      <c r="Q8" s="17" t="s">
        <v>69</v>
      </c>
      <c r="R8" s="26"/>
      <c r="S8" s="17">
        <v>148.09</v>
      </c>
      <c r="T8" s="17">
        <v>5.5299999999999994</v>
      </c>
      <c r="U8" s="17">
        <v>26.779385171790238</v>
      </c>
    </row>
    <row r="9" spans="1:21" x14ac:dyDescent="0.25">
      <c r="A9" s="3"/>
      <c r="B9" s="20" t="s">
        <v>7</v>
      </c>
      <c r="C9" s="18">
        <v>210.27</v>
      </c>
      <c r="D9" s="18">
        <v>7.97</v>
      </c>
      <c r="E9" s="17">
        <v>26.382685069008787</v>
      </c>
      <c r="F9" s="34"/>
      <c r="G9" s="18">
        <v>71.13</v>
      </c>
      <c r="H9" s="18">
        <v>5.95</v>
      </c>
      <c r="I9" s="17">
        <v>11.954621848739494</v>
      </c>
      <c r="J9" s="34"/>
      <c r="K9" s="17">
        <v>281.39999999999998</v>
      </c>
      <c r="L9" s="17">
        <v>13.92</v>
      </c>
      <c r="M9" s="17">
        <v>20.21551724137931</v>
      </c>
      <c r="N9" s="34"/>
      <c r="O9" s="18">
        <v>12.08</v>
      </c>
      <c r="P9" s="18">
        <v>1.68</v>
      </c>
      <c r="Q9" s="17">
        <v>7.1904761904761907</v>
      </c>
      <c r="R9" s="26"/>
      <c r="S9" s="17">
        <v>293.47999999999996</v>
      </c>
      <c r="T9" s="17">
        <v>15.6</v>
      </c>
      <c r="U9" s="17">
        <v>18.812820512820512</v>
      </c>
    </row>
    <row r="10" spans="1:21" x14ac:dyDescent="0.25">
      <c r="A10" s="3"/>
      <c r="B10" s="20" t="s">
        <v>62</v>
      </c>
      <c r="C10" s="18">
        <v>211.72</v>
      </c>
      <c r="D10" s="18">
        <v>8.65</v>
      </c>
      <c r="E10" s="17">
        <v>24.476300578034682</v>
      </c>
      <c r="F10" s="34"/>
      <c r="G10" s="18">
        <v>115.67</v>
      </c>
      <c r="H10" s="18">
        <v>14.43</v>
      </c>
      <c r="I10" s="17">
        <v>8.0159390159390167</v>
      </c>
      <c r="J10" s="34"/>
      <c r="K10" s="17">
        <v>327.39</v>
      </c>
      <c r="L10" s="17">
        <v>23.08</v>
      </c>
      <c r="M10" s="17">
        <v>14.185008665511265</v>
      </c>
      <c r="N10" s="34"/>
      <c r="O10" s="18">
        <v>13.8</v>
      </c>
      <c r="P10" s="18">
        <v>3.45</v>
      </c>
      <c r="Q10" s="17">
        <v>4</v>
      </c>
      <c r="R10" s="26"/>
      <c r="S10" s="17">
        <v>341.19</v>
      </c>
      <c r="T10" s="17">
        <v>26.529999999999998</v>
      </c>
      <c r="U10" s="17">
        <v>12.860535243120996</v>
      </c>
    </row>
    <row r="11" spans="1:21" x14ac:dyDescent="0.25">
      <c r="A11" s="3"/>
      <c r="B11" s="20" t="s">
        <v>8</v>
      </c>
      <c r="C11" s="18">
        <v>285.60000000000002</v>
      </c>
      <c r="D11" s="18">
        <v>7.3</v>
      </c>
      <c r="E11" s="17">
        <v>39.12328767123288</v>
      </c>
      <c r="F11" s="34"/>
      <c r="G11" s="18">
        <v>242.2</v>
      </c>
      <c r="H11" s="18">
        <v>6.33</v>
      </c>
      <c r="I11" s="17">
        <v>38.262243285939967</v>
      </c>
      <c r="J11" s="34"/>
      <c r="K11" s="17">
        <v>527.79999999999995</v>
      </c>
      <c r="L11" s="17">
        <v>13.629999999999999</v>
      </c>
      <c r="M11" s="17">
        <v>38.723404255319146</v>
      </c>
      <c r="N11" s="34"/>
      <c r="O11" s="18">
        <v>10</v>
      </c>
      <c r="P11" s="18">
        <v>1.9</v>
      </c>
      <c r="Q11" s="17">
        <v>5.2631578947368425</v>
      </c>
      <c r="R11" s="26"/>
      <c r="S11" s="17">
        <v>537.79999999999995</v>
      </c>
      <c r="T11" s="17">
        <v>15.53</v>
      </c>
      <c r="U11" s="17">
        <v>34.629748873148742</v>
      </c>
    </row>
    <row r="12" spans="1:21" x14ac:dyDescent="0.25">
      <c r="A12" s="3"/>
      <c r="B12" s="21" t="s">
        <v>63</v>
      </c>
      <c r="C12" s="22">
        <v>113.73</v>
      </c>
      <c r="D12" s="22">
        <v>4.47</v>
      </c>
      <c r="E12" s="23">
        <v>25.44295302013423</v>
      </c>
      <c r="F12" s="34"/>
      <c r="G12" s="22">
        <v>252.28</v>
      </c>
      <c r="H12" s="22">
        <v>8.51</v>
      </c>
      <c r="I12" s="23">
        <v>29.645123384253822</v>
      </c>
      <c r="J12" s="34"/>
      <c r="K12" s="23">
        <v>366.01</v>
      </c>
      <c r="L12" s="23">
        <v>12.98</v>
      </c>
      <c r="M12" s="23">
        <v>28.1979969183359</v>
      </c>
      <c r="N12" s="34"/>
      <c r="O12" s="22">
        <v>32.67</v>
      </c>
      <c r="P12" s="22">
        <v>5.48</v>
      </c>
      <c r="Q12" s="23">
        <v>5.961678832116788</v>
      </c>
      <c r="R12" s="26"/>
      <c r="S12" s="23">
        <v>398.68</v>
      </c>
      <c r="T12" s="23">
        <v>18.46</v>
      </c>
      <c r="U12" s="23">
        <v>21.596966413867822</v>
      </c>
    </row>
    <row r="13" spans="1:21" x14ac:dyDescent="0.25">
      <c r="A13" s="3"/>
      <c r="B13" s="9" t="s">
        <v>51</v>
      </c>
      <c r="C13" s="9">
        <v>2192.1799999999998</v>
      </c>
      <c r="D13" s="9">
        <v>85.31</v>
      </c>
      <c r="E13" s="24">
        <v>25.696635798851247</v>
      </c>
      <c r="F13" s="36"/>
      <c r="G13" s="9">
        <v>1364.97</v>
      </c>
      <c r="H13" s="9">
        <v>73.87</v>
      </c>
      <c r="I13" s="24">
        <v>18.478001895221333</v>
      </c>
      <c r="J13" s="36"/>
      <c r="K13" s="9">
        <v>3557.1499999999996</v>
      </c>
      <c r="L13" s="24">
        <v>159.18</v>
      </c>
      <c r="M13" s="24">
        <v>22.346714411358207</v>
      </c>
      <c r="N13" s="36"/>
      <c r="O13" s="9">
        <v>135.68</v>
      </c>
      <c r="P13" s="9">
        <v>19.480000000000004</v>
      </c>
      <c r="Q13" s="24">
        <v>6.965092402464065</v>
      </c>
      <c r="R13" s="19"/>
      <c r="S13" s="24">
        <v>3692.8299999999995</v>
      </c>
      <c r="T13" s="24">
        <v>178.66000000000003</v>
      </c>
      <c r="U13" s="24">
        <v>20.669595880443293</v>
      </c>
    </row>
    <row r="14" spans="1:21" ht="9" customHeight="1" x14ac:dyDescent="0.25">
      <c r="A14" s="3"/>
      <c r="B14" s="37"/>
      <c r="C14" s="38"/>
      <c r="D14" s="38"/>
      <c r="E14" s="39"/>
      <c r="F14" s="43"/>
      <c r="G14" s="38"/>
      <c r="H14" s="38"/>
      <c r="I14" s="39"/>
      <c r="J14" s="43"/>
      <c r="K14" s="39"/>
      <c r="L14" s="39"/>
      <c r="M14" s="39"/>
      <c r="N14" s="43"/>
      <c r="O14" s="38"/>
      <c r="P14" s="38"/>
      <c r="Q14" s="39"/>
      <c r="R14" s="42"/>
      <c r="S14" s="39"/>
      <c r="T14" s="39"/>
      <c r="U14" s="39"/>
    </row>
    <row r="15" spans="1:21" x14ac:dyDescent="0.25">
      <c r="A15" s="3" t="s">
        <v>9</v>
      </c>
      <c r="B15" s="28" t="s">
        <v>10</v>
      </c>
      <c r="C15" s="29">
        <v>83.47</v>
      </c>
      <c r="D15" s="29">
        <v>2.5</v>
      </c>
      <c r="E15" s="30">
        <v>33.387999999999998</v>
      </c>
      <c r="F15" s="34"/>
      <c r="G15" s="29">
        <v>296.17</v>
      </c>
      <c r="H15" s="29">
        <v>12.48</v>
      </c>
      <c r="I15" s="30">
        <v>23.731570512820515</v>
      </c>
      <c r="J15" s="34"/>
      <c r="K15" s="30">
        <v>379.64</v>
      </c>
      <c r="L15" s="30">
        <v>14.98</v>
      </c>
      <c r="M15" s="30">
        <v>25.34312416555407</v>
      </c>
      <c r="N15" s="34"/>
      <c r="O15" s="29">
        <v>42.8</v>
      </c>
      <c r="P15" s="29">
        <v>1.49</v>
      </c>
      <c r="Q15" s="30">
        <v>28.724832214765097</v>
      </c>
      <c r="R15" s="15"/>
      <c r="S15" s="30">
        <v>422.44</v>
      </c>
      <c r="T15" s="30">
        <v>16.47</v>
      </c>
      <c r="U15" s="30">
        <v>25.649058894960536</v>
      </c>
    </row>
    <row r="16" spans="1:21" x14ac:dyDescent="0.25">
      <c r="A16" s="3"/>
      <c r="B16" s="20" t="s">
        <v>9</v>
      </c>
      <c r="C16" s="18">
        <v>30.93</v>
      </c>
      <c r="D16" s="18">
        <v>1.8</v>
      </c>
      <c r="E16" s="17">
        <v>17.183333333333334</v>
      </c>
      <c r="F16" s="34"/>
      <c r="G16" s="18">
        <v>86.6</v>
      </c>
      <c r="H16" s="18">
        <v>3</v>
      </c>
      <c r="I16" s="17">
        <v>28.866666666666664</v>
      </c>
      <c r="J16" s="34"/>
      <c r="K16" s="17">
        <v>117.53</v>
      </c>
      <c r="L16" s="17">
        <v>4.8</v>
      </c>
      <c r="M16" s="17">
        <v>24.485416666666669</v>
      </c>
      <c r="N16" s="34"/>
      <c r="O16" s="18">
        <v>32.68</v>
      </c>
      <c r="P16" s="18">
        <v>1.48</v>
      </c>
      <c r="Q16" s="17">
        <v>22.081081081081081</v>
      </c>
      <c r="R16" s="18"/>
      <c r="S16" s="17">
        <v>150.21</v>
      </c>
      <c r="T16" s="17">
        <v>6.2799999999999994</v>
      </c>
      <c r="U16" s="17">
        <v>23.9187898089172</v>
      </c>
    </row>
    <row r="17" spans="1:21" x14ac:dyDescent="0.25">
      <c r="A17" s="3"/>
      <c r="B17" s="20" t="s">
        <v>11</v>
      </c>
      <c r="C17" s="18">
        <v>49.8</v>
      </c>
      <c r="D17" s="18">
        <v>2.58</v>
      </c>
      <c r="E17" s="17">
        <v>19.302325581395348</v>
      </c>
      <c r="F17" s="34"/>
      <c r="G17" s="18">
        <v>137.80000000000001</v>
      </c>
      <c r="H17" s="18">
        <v>5.85</v>
      </c>
      <c r="I17" s="17">
        <v>23.555555555555561</v>
      </c>
      <c r="J17" s="34"/>
      <c r="K17" s="17">
        <v>187.60000000000002</v>
      </c>
      <c r="L17" s="17">
        <v>8.43</v>
      </c>
      <c r="M17" s="17">
        <v>22.253855278766313</v>
      </c>
      <c r="N17" s="34"/>
      <c r="O17" s="18">
        <v>10.67</v>
      </c>
      <c r="P17" s="18">
        <v>1.03</v>
      </c>
      <c r="Q17" s="17">
        <v>10.359223300970873</v>
      </c>
      <c r="R17" s="18"/>
      <c r="S17" s="17">
        <v>198.27</v>
      </c>
      <c r="T17" s="17">
        <v>9.4599999999999991</v>
      </c>
      <c r="U17" s="17">
        <v>20.958773784355184</v>
      </c>
    </row>
    <row r="18" spans="1:21" x14ac:dyDescent="0.25">
      <c r="A18" s="3"/>
      <c r="B18" s="20" t="s">
        <v>12</v>
      </c>
      <c r="C18" s="18">
        <v>137.33000000000001</v>
      </c>
      <c r="D18" s="18">
        <v>5.7</v>
      </c>
      <c r="E18" s="17">
        <v>24.092982456140351</v>
      </c>
      <c r="F18" s="34"/>
      <c r="G18" s="18">
        <v>187.53</v>
      </c>
      <c r="H18" s="18">
        <v>8.31</v>
      </c>
      <c r="I18" s="17">
        <v>22.566787003610106</v>
      </c>
      <c r="J18" s="34"/>
      <c r="K18" s="17">
        <v>324.86</v>
      </c>
      <c r="L18" s="17">
        <v>14.010000000000002</v>
      </c>
      <c r="M18" s="17">
        <v>23.187723054960742</v>
      </c>
      <c r="N18" s="34"/>
      <c r="O18" s="18">
        <v>9.33</v>
      </c>
      <c r="P18" s="18">
        <v>0.59</v>
      </c>
      <c r="Q18" s="17">
        <v>15.8135593220339</v>
      </c>
      <c r="R18" s="18"/>
      <c r="S18" s="17">
        <v>334.19</v>
      </c>
      <c r="T18" s="17">
        <v>14.600000000000001</v>
      </c>
      <c r="U18" s="17">
        <v>22.889726027397259</v>
      </c>
    </row>
    <row r="19" spans="1:21" x14ac:dyDescent="0.25">
      <c r="A19" s="3"/>
      <c r="B19" s="20" t="s">
        <v>13</v>
      </c>
      <c r="C19" s="18">
        <v>33.67</v>
      </c>
      <c r="D19" s="18">
        <v>1.53</v>
      </c>
      <c r="E19" s="17">
        <v>22.006535947712418</v>
      </c>
      <c r="F19" s="34"/>
      <c r="G19" s="18">
        <v>148.19999999999999</v>
      </c>
      <c r="H19" s="18">
        <v>6.33</v>
      </c>
      <c r="I19" s="17">
        <v>23.412322274881515</v>
      </c>
      <c r="J19" s="34"/>
      <c r="K19" s="17">
        <v>181.87</v>
      </c>
      <c r="L19" s="17">
        <v>7.86</v>
      </c>
      <c r="M19" s="17">
        <v>23.138676844783713</v>
      </c>
      <c r="N19" s="34"/>
      <c r="O19" s="18">
        <v>4.33</v>
      </c>
      <c r="P19" s="18">
        <v>0.56999999999999995</v>
      </c>
      <c r="Q19" s="17">
        <v>7.5964912280701764</v>
      </c>
      <c r="R19" s="18"/>
      <c r="S19" s="17">
        <v>186.20000000000002</v>
      </c>
      <c r="T19" s="17">
        <v>8.43</v>
      </c>
      <c r="U19" s="17">
        <v>22.08778173190985</v>
      </c>
    </row>
    <row r="20" spans="1:21" x14ac:dyDescent="0.25">
      <c r="A20" s="3"/>
      <c r="B20" s="20" t="s">
        <v>14</v>
      </c>
      <c r="C20" s="18">
        <v>0</v>
      </c>
      <c r="D20" s="18">
        <v>0</v>
      </c>
      <c r="E20" s="17" t="s">
        <v>69</v>
      </c>
      <c r="F20" s="34"/>
      <c r="G20" s="18">
        <v>357.87</v>
      </c>
      <c r="H20" s="18">
        <v>13.71</v>
      </c>
      <c r="I20" s="17">
        <v>26.102844638949669</v>
      </c>
      <c r="J20" s="34"/>
      <c r="K20" s="17">
        <v>357.87</v>
      </c>
      <c r="L20" s="17">
        <v>13.71</v>
      </c>
      <c r="M20" s="17">
        <v>26.102844638949669</v>
      </c>
      <c r="N20" s="34"/>
      <c r="O20" s="18">
        <v>18.920000000000002</v>
      </c>
      <c r="P20" s="18">
        <v>1.44</v>
      </c>
      <c r="Q20" s="17">
        <v>13.138888888888891</v>
      </c>
      <c r="R20" s="18"/>
      <c r="S20" s="17">
        <v>376.79</v>
      </c>
      <c r="T20" s="17">
        <v>15.15</v>
      </c>
      <c r="U20" s="17">
        <v>24.870627062706273</v>
      </c>
    </row>
    <row r="21" spans="1:21" x14ac:dyDescent="0.25">
      <c r="A21" s="3"/>
      <c r="B21" s="21" t="s">
        <v>15</v>
      </c>
      <c r="C21" s="22">
        <v>0</v>
      </c>
      <c r="D21" s="22">
        <v>0</v>
      </c>
      <c r="E21" s="23" t="s">
        <v>69</v>
      </c>
      <c r="F21" s="34"/>
      <c r="G21" s="22">
        <v>177.13</v>
      </c>
      <c r="H21" s="22">
        <v>6</v>
      </c>
      <c r="I21" s="23">
        <v>29.521666666666665</v>
      </c>
      <c r="J21" s="34"/>
      <c r="K21" s="23">
        <v>177.13</v>
      </c>
      <c r="L21" s="23">
        <v>6</v>
      </c>
      <c r="M21" s="23">
        <v>29.521666666666665</v>
      </c>
      <c r="N21" s="34"/>
      <c r="O21" s="22">
        <v>3.33</v>
      </c>
      <c r="P21" s="22">
        <v>0.6</v>
      </c>
      <c r="Q21" s="23">
        <v>5.5500000000000007</v>
      </c>
      <c r="R21" s="18"/>
      <c r="S21" s="23">
        <v>180.46</v>
      </c>
      <c r="T21" s="23">
        <v>6.6</v>
      </c>
      <c r="U21" s="23">
        <v>27.342424242424244</v>
      </c>
    </row>
    <row r="22" spans="1:21" x14ac:dyDescent="0.25">
      <c r="A22" s="3"/>
      <c r="B22" s="9" t="s">
        <v>51</v>
      </c>
      <c r="C22" s="9">
        <v>335.2</v>
      </c>
      <c r="D22" s="9">
        <v>14.11</v>
      </c>
      <c r="E22" s="24">
        <v>23.756201275690998</v>
      </c>
      <c r="F22" s="36"/>
      <c r="G22" s="9">
        <v>1391.3000000000002</v>
      </c>
      <c r="H22" s="9">
        <v>55.68</v>
      </c>
      <c r="I22" s="24">
        <v>24.987428160919542</v>
      </c>
      <c r="J22" s="36"/>
      <c r="K22" s="9">
        <v>1726.5000000000002</v>
      </c>
      <c r="L22" s="24">
        <v>69.789999999999992</v>
      </c>
      <c r="M22" s="24">
        <v>24.73850121793954</v>
      </c>
      <c r="N22" s="36"/>
      <c r="O22" s="9">
        <v>122.05999999999999</v>
      </c>
      <c r="P22" s="9">
        <v>7.1999999999999993</v>
      </c>
      <c r="Q22" s="24">
        <v>16.952777777777779</v>
      </c>
      <c r="R22" s="21"/>
      <c r="S22" s="24">
        <v>1848.5600000000002</v>
      </c>
      <c r="T22" s="24">
        <v>76.989999999999995</v>
      </c>
      <c r="U22" s="24">
        <v>24.010390959864921</v>
      </c>
    </row>
    <row r="23" spans="1:21" ht="9" customHeight="1" x14ac:dyDescent="0.25">
      <c r="A23" s="4"/>
      <c r="B23" s="38"/>
      <c r="C23" s="38"/>
      <c r="D23" s="38"/>
      <c r="E23" s="38" t="s">
        <v>69</v>
      </c>
      <c r="F23" s="42"/>
      <c r="G23" s="38"/>
      <c r="H23" s="38"/>
      <c r="I23" s="38" t="s">
        <v>69</v>
      </c>
      <c r="J23" s="42"/>
      <c r="K23" s="38"/>
      <c r="L23" s="38"/>
      <c r="M23" s="38"/>
      <c r="N23" s="42"/>
      <c r="O23" s="38"/>
      <c r="P23" s="38"/>
      <c r="Q23" s="38" t="s">
        <v>69</v>
      </c>
      <c r="R23" s="42"/>
      <c r="S23" s="38"/>
      <c r="T23" s="38"/>
      <c r="U23" s="38"/>
    </row>
    <row r="24" spans="1:21" x14ac:dyDescent="0.25">
      <c r="A24" s="3" t="s">
        <v>16</v>
      </c>
      <c r="B24" s="28" t="s">
        <v>17</v>
      </c>
      <c r="C24" s="29">
        <v>0</v>
      </c>
      <c r="D24" s="29">
        <v>0</v>
      </c>
      <c r="E24" s="30" t="s">
        <v>69</v>
      </c>
      <c r="F24" s="34"/>
      <c r="G24" s="29">
        <v>101.3</v>
      </c>
      <c r="H24" s="29">
        <v>5.29</v>
      </c>
      <c r="I24" s="30">
        <v>19.149338374291116</v>
      </c>
      <c r="J24" s="34"/>
      <c r="K24" s="30">
        <v>101.3</v>
      </c>
      <c r="L24" s="30">
        <v>5.29</v>
      </c>
      <c r="M24" s="30">
        <v>19.149338374291116</v>
      </c>
      <c r="N24" s="34"/>
      <c r="O24" s="29">
        <v>139.43</v>
      </c>
      <c r="P24" s="29">
        <v>11.51</v>
      </c>
      <c r="Q24" s="30">
        <v>12.113814074717638</v>
      </c>
      <c r="R24" s="15"/>
      <c r="S24" s="30">
        <v>240.73000000000002</v>
      </c>
      <c r="T24" s="30">
        <v>16.8</v>
      </c>
      <c r="U24" s="30">
        <v>14.329166666666667</v>
      </c>
    </row>
    <row r="25" spans="1:21" x14ac:dyDescent="0.25">
      <c r="A25" s="3"/>
      <c r="B25" s="20" t="s">
        <v>18</v>
      </c>
      <c r="C25" s="18">
        <v>0</v>
      </c>
      <c r="D25" s="18">
        <v>0</v>
      </c>
      <c r="E25" s="17" t="s">
        <v>69</v>
      </c>
      <c r="F25" s="34"/>
      <c r="G25" s="18">
        <v>181.72</v>
      </c>
      <c r="H25" s="18">
        <v>10.47</v>
      </c>
      <c r="I25" s="17">
        <v>17.356255969436486</v>
      </c>
      <c r="J25" s="34"/>
      <c r="K25" s="17">
        <v>181.72</v>
      </c>
      <c r="L25" s="17">
        <v>10.47</v>
      </c>
      <c r="M25" s="17">
        <v>17.356255969436486</v>
      </c>
      <c r="N25" s="34"/>
      <c r="O25" s="18">
        <v>77.36</v>
      </c>
      <c r="P25" s="18">
        <v>6.56</v>
      </c>
      <c r="Q25" s="17">
        <v>11.792682926829269</v>
      </c>
      <c r="R25" s="18"/>
      <c r="S25" s="17">
        <v>259.08</v>
      </c>
      <c r="T25" s="17">
        <v>17.03</v>
      </c>
      <c r="U25" s="17">
        <v>15.213153258954783</v>
      </c>
    </row>
    <row r="26" spans="1:21" x14ac:dyDescent="0.25">
      <c r="A26" s="3"/>
      <c r="B26" s="21" t="s">
        <v>19</v>
      </c>
      <c r="C26" s="22">
        <v>15.4</v>
      </c>
      <c r="D26" s="22">
        <v>0.5</v>
      </c>
      <c r="E26" s="23">
        <v>30.8</v>
      </c>
      <c r="F26" s="34"/>
      <c r="G26" s="22">
        <v>233.17</v>
      </c>
      <c r="H26" s="22">
        <v>8.9700000000000006</v>
      </c>
      <c r="I26" s="23">
        <v>25.994425863991079</v>
      </c>
      <c r="J26" s="34"/>
      <c r="K26" s="23">
        <v>248.57</v>
      </c>
      <c r="L26" s="23">
        <v>9.4700000000000006</v>
      </c>
      <c r="M26" s="23">
        <v>26.248152059134107</v>
      </c>
      <c r="N26" s="34"/>
      <c r="O26" s="22">
        <v>308.7</v>
      </c>
      <c r="P26" s="22">
        <v>20.39</v>
      </c>
      <c r="Q26" s="23">
        <v>15.1397743992153</v>
      </c>
      <c r="R26" s="18"/>
      <c r="S26" s="23">
        <v>557.27</v>
      </c>
      <c r="T26" s="23">
        <v>29.86</v>
      </c>
      <c r="U26" s="23">
        <v>18.662759544541192</v>
      </c>
    </row>
    <row r="27" spans="1:21" x14ac:dyDescent="0.25">
      <c r="A27" s="3"/>
      <c r="B27" s="9" t="s">
        <v>51</v>
      </c>
      <c r="C27" s="9">
        <v>15.4</v>
      </c>
      <c r="D27" s="9">
        <v>0.5</v>
      </c>
      <c r="E27" s="27">
        <v>30.8</v>
      </c>
      <c r="F27" s="34"/>
      <c r="G27" s="9">
        <v>516.18999999999994</v>
      </c>
      <c r="H27" s="9">
        <v>24.730000000000004</v>
      </c>
      <c r="I27" s="24">
        <v>20.873028710068738</v>
      </c>
      <c r="J27" s="36"/>
      <c r="K27" s="24">
        <v>531.58999999999992</v>
      </c>
      <c r="L27" s="24">
        <v>25.230000000000004</v>
      </c>
      <c r="M27" s="24">
        <v>21.069758224336102</v>
      </c>
      <c r="N27" s="36"/>
      <c r="O27" s="9">
        <v>525.49</v>
      </c>
      <c r="P27" s="9">
        <v>38.46</v>
      </c>
      <c r="Q27" s="24">
        <v>13.663286531461258</v>
      </c>
      <c r="R27" s="21"/>
      <c r="S27" s="24">
        <v>1057.08</v>
      </c>
      <c r="T27" s="24">
        <v>63.690000000000005</v>
      </c>
      <c r="U27" s="24">
        <v>16.597268016957134</v>
      </c>
    </row>
    <row r="28" spans="1:21" ht="9" customHeight="1" x14ac:dyDescent="0.25">
      <c r="A28" s="4"/>
      <c r="B28" s="38"/>
      <c r="C28" s="38"/>
      <c r="D28" s="38"/>
      <c r="E28" s="38" t="s">
        <v>69</v>
      </c>
      <c r="F28" s="42"/>
      <c r="G28" s="38"/>
      <c r="H28" s="38"/>
      <c r="I28" s="38" t="s">
        <v>69</v>
      </c>
      <c r="J28" s="42"/>
      <c r="K28" s="38"/>
      <c r="L28" s="38"/>
      <c r="M28" s="38"/>
      <c r="N28" s="42"/>
      <c r="O28" s="38"/>
      <c r="P28" s="38"/>
      <c r="Q28" s="38" t="s">
        <v>69</v>
      </c>
      <c r="R28" s="42"/>
      <c r="S28" s="38"/>
      <c r="T28" s="38"/>
      <c r="U28" s="38"/>
    </row>
    <row r="29" spans="1:21" x14ac:dyDescent="0.25">
      <c r="A29" s="3" t="s">
        <v>20</v>
      </c>
      <c r="B29" s="28" t="s">
        <v>21</v>
      </c>
      <c r="C29" s="29">
        <v>36</v>
      </c>
      <c r="D29" s="29">
        <v>1.97</v>
      </c>
      <c r="E29" s="30">
        <v>18.274111675126903</v>
      </c>
      <c r="F29" s="34"/>
      <c r="G29" s="29">
        <v>100</v>
      </c>
      <c r="H29" s="29">
        <v>5.08</v>
      </c>
      <c r="I29" s="30">
        <v>19.685039370078741</v>
      </c>
      <c r="J29" s="34"/>
      <c r="K29" s="30">
        <v>136</v>
      </c>
      <c r="L29" s="30">
        <v>7.05</v>
      </c>
      <c r="M29" s="30">
        <v>19.290780141843971</v>
      </c>
      <c r="N29" s="34"/>
      <c r="O29" s="29">
        <v>21.98</v>
      </c>
      <c r="P29" s="29">
        <v>1.43</v>
      </c>
      <c r="Q29" s="30">
        <v>15.370629370629372</v>
      </c>
      <c r="R29" s="15"/>
      <c r="S29" s="30">
        <v>157.97999999999999</v>
      </c>
      <c r="T29" s="30">
        <v>8.48</v>
      </c>
      <c r="U29" s="30">
        <v>18.629716981132074</v>
      </c>
    </row>
    <row r="30" spans="1:21" x14ac:dyDescent="0.25">
      <c r="A30" s="3"/>
      <c r="B30" s="20" t="s">
        <v>22</v>
      </c>
      <c r="C30" s="18">
        <v>55.97</v>
      </c>
      <c r="D30" s="18">
        <v>3.12</v>
      </c>
      <c r="E30" s="17">
        <v>17.939102564102562</v>
      </c>
      <c r="F30" s="34"/>
      <c r="G30" s="18">
        <v>77.67</v>
      </c>
      <c r="H30" s="18">
        <v>4.8</v>
      </c>
      <c r="I30" s="17">
        <v>16.181250000000002</v>
      </c>
      <c r="J30" s="34"/>
      <c r="K30" s="17">
        <v>133.63999999999999</v>
      </c>
      <c r="L30" s="17">
        <v>7.92</v>
      </c>
      <c r="M30" s="17">
        <v>16.873737373737374</v>
      </c>
      <c r="N30" s="34"/>
      <c r="O30" s="18">
        <v>18.5</v>
      </c>
      <c r="P30" s="18">
        <v>1.07</v>
      </c>
      <c r="Q30" s="17">
        <v>17.289719626168225</v>
      </c>
      <c r="R30" s="18"/>
      <c r="S30" s="17">
        <v>152.13999999999999</v>
      </c>
      <c r="T30" s="17">
        <v>8.99</v>
      </c>
      <c r="U30" s="17">
        <v>16.923248053392658</v>
      </c>
    </row>
    <row r="31" spans="1:21" x14ac:dyDescent="0.25">
      <c r="A31" s="3"/>
      <c r="B31" s="20" t="s">
        <v>20</v>
      </c>
      <c r="C31" s="18">
        <v>57.47</v>
      </c>
      <c r="D31" s="18">
        <v>3.31</v>
      </c>
      <c r="E31" s="17">
        <v>17.362537764350453</v>
      </c>
      <c r="F31" s="34"/>
      <c r="G31" s="18">
        <v>17.8</v>
      </c>
      <c r="H31" s="18">
        <v>0.91</v>
      </c>
      <c r="I31" s="17">
        <v>19.560439560439562</v>
      </c>
      <c r="J31" s="34"/>
      <c r="K31" s="17">
        <v>75.27</v>
      </c>
      <c r="L31" s="17">
        <v>4.22</v>
      </c>
      <c r="M31" s="17">
        <v>17.83649289099526</v>
      </c>
      <c r="N31" s="34"/>
      <c r="O31" s="18">
        <v>0</v>
      </c>
      <c r="P31" s="18">
        <v>0</v>
      </c>
      <c r="Q31" s="17" t="s">
        <v>69</v>
      </c>
      <c r="R31" s="18"/>
      <c r="S31" s="17">
        <v>75.27</v>
      </c>
      <c r="T31" s="17">
        <v>4.22</v>
      </c>
      <c r="U31" s="17">
        <v>17.83649289099526</v>
      </c>
    </row>
    <row r="32" spans="1:21" x14ac:dyDescent="0.25">
      <c r="A32" s="3"/>
      <c r="B32" s="20" t="s">
        <v>23</v>
      </c>
      <c r="C32" s="18">
        <v>23.6</v>
      </c>
      <c r="D32" s="18">
        <v>0.77</v>
      </c>
      <c r="E32" s="17">
        <v>30.649350649350652</v>
      </c>
      <c r="F32" s="34"/>
      <c r="G32" s="18">
        <v>113.7</v>
      </c>
      <c r="H32" s="18">
        <v>4.51</v>
      </c>
      <c r="I32" s="17">
        <v>25.210643015521065</v>
      </c>
      <c r="J32" s="34"/>
      <c r="K32" s="17">
        <v>137.30000000000001</v>
      </c>
      <c r="L32" s="17">
        <v>5.2799999999999994</v>
      </c>
      <c r="M32" s="17">
        <v>26.003787878787882</v>
      </c>
      <c r="N32" s="34"/>
      <c r="O32" s="18">
        <v>38.18</v>
      </c>
      <c r="P32" s="18">
        <v>2.72</v>
      </c>
      <c r="Q32" s="17">
        <v>14.036764705882351</v>
      </c>
      <c r="R32" s="18"/>
      <c r="S32" s="17">
        <v>175.48000000000002</v>
      </c>
      <c r="T32" s="17">
        <v>8</v>
      </c>
      <c r="U32" s="17">
        <v>21.935000000000002</v>
      </c>
    </row>
    <row r="33" spans="1:21" x14ac:dyDescent="0.25">
      <c r="A33" s="3"/>
      <c r="B33" s="20" t="s">
        <v>24</v>
      </c>
      <c r="C33" s="18">
        <v>45.47</v>
      </c>
      <c r="D33" s="18">
        <v>6.05</v>
      </c>
      <c r="E33" s="17">
        <v>7.5157024793388434</v>
      </c>
      <c r="F33" s="34"/>
      <c r="G33" s="18">
        <v>125.82</v>
      </c>
      <c r="H33" s="18">
        <v>7.97</v>
      </c>
      <c r="I33" s="17">
        <v>15.786700125470514</v>
      </c>
      <c r="J33" s="34"/>
      <c r="K33" s="17">
        <v>171.29</v>
      </c>
      <c r="L33" s="17">
        <v>14.02</v>
      </c>
      <c r="M33" s="17">
        <v>12.217546362339515</v>
      </c>
      <c r="N33" s="34"/>
      <c r="O33" s="18">
        <v>24.25</v>
      </c>
      <c r="P33" s="18">
        <v>2.75</v>
      </c>
      <c r="Q33" s="17">
        <v>8.8181818181818183</v>
      </c>
      <c r="R33" s="18"/>
      <c r="S33" s="17">
        <v>195.54</v>
      </c>
      <c r="T33" s="17">
        <v>16.77</v>
      </c>
      <c r="U33" s="17">
        <v>11.660107334525939</v>
      </c>
    </row>
    <row r="34" spans="1:21" x14ac:dyDescent="0.25">
      <c r="A34" s="3"/>
      <c r="B34" s="21" t="s">
        <v>25</v>
      </c>
      <c r="C34" s="22">
        <v>52.47</v>
      </c>
      <c r="D34" s="22">
        <v>2.0099999999999998</v>
      </c>
      <c r="E34" s="23">
        <v>26.1044776119403</v>
      </c>
      <c r="F34" s="34"/>
      <c r="G34" s="22">
        <v>107.88</v>
      </c>
      <c r="H34" s="22">
        <v>3.21</v>
      </c>
      <c r="I34" s="23">
        <v>33.607476635514018</v>
      </c>
      <c r="J34" s="34"/>
      <c r="K34" s="23">
        <v>160.35</v>
      </c>
      <c r="L34" s="23">
        <v>5.22</v>
      </c>
      <c r="M34" s="23">
        <v>30.7183908045977</v>
      </c>
      <c r="N34" s="34"/>
      <c r="O34" s="22">
        <v>2.08</v>
      </c>
      <c r="P34" s="22">
        <v>0.06</v>
      </c>
      <c r="Q34" s="23">
        <v>34.666666666666671</v>
      </c>
      <c r="R34" s="18"/>
      <c r="S34" s="23">
        <v>162.43</v>
      </c>
      <c r="T34" s="23">
        <v>5.2799999999999994</v>
      </c>
      <c r="U34" s="23">
        <v>30.763257575757581</v>
      </c>
    </row>
    <row r="35" spans="1:21" x14ac:dyDescent="0.25">
      <c r="A35" s="3"/>
      <c r="B35" s="9" t="s">
        <v>51</v>
      </c>
      <c r="C35" s="9">
        <v>270.98</v>
      </c>
      <c r="D35" s="9">
        <v>17.229999999999997</v>
      </c>
      <c r="E35" s="24">
        <v>15.727219965177021</v>
      </c>
      <c r="F35" s="36"/>
      <c r="G35" s="9">
        <v>542.87</v>
      </c>
      <c r="H35" s="9">
        <v>26.48</v>
      </c>
      <c r="I35" s="24">
        <v>20.501132930513595</v>
      </c>
      <c r="J35" s="36"/>
      <c r="K35" s="24">
        <v>813.85</v>
      </c>
      <c r="L35" s="24">
        <v>43.709999999999994</v>
      </c>
      <c r="M35" s="24">
        <v>18.619309082589801</v>
      </c>
      <c r="N35" s="36"/>
      <c r="O35" s="9">
        <v>104.99</v>
      </c>
      <c r="P35" s="9">
        <v>8.0300000000000011</v>
      </c>
      <c r="Q35" s="24">
        <v>13.074719800747195</v>
      </c>
      <c r="R35" s="21"/>
      <c r="S35" s="24">
        <v>918.84</v>
      </c>
      <c r="T35" s="24">
        <v>51.739999999999995</v>
      </c>
      <c r="U35" s="24">
        <v>17.758793969849247</v>
      </c>
    </row>
    <row r="36" spans="1:21" ht="9" customHeight="1" x14ac:dyDescent="0.25">
      <c r="A36" s="4"/>
      <c r="B36" s="38"/>
      <c r="C36" s="38"/>
      <c r="D36" s="38"/>
      <c r="E36" s="38" t="s">
        <v>69</v>
      </c>
      <c r="F36" s="42"/>
      <c r="G36" s="38"/>
      <c r="H36" s="38"/>
      <c r="I36" s="38" t="s">
        <v>69</v>
      </c>
      <c r="J36" s="42"/>
      <c r="K36" s="38"/>
      <c r="L36" s="38"/>
      <c r="M36" s="38"/>
      <c r="N36" s="42"/>
      <c r="O36" s="38"/>
      <c r="P36" s="38"/>
      <c r="Q36" s="38" t="s">
        <v>69</v>
      </c>
      <c r="R36" s="42"/>
      <c r="S36" s="38"/>
      <c r="T36" s="38"/>
      <c r="U36" s="38"/>
    </row>
    <row r="37" spans="1:21" x14ac:dyDescent="0.25">
      <c r="A37" s="3" t="s">
        <v>26</v>
      </c>
      <c r="B37" s="28" t="s">
        <v>27</v>
      </c>
      <c r="C37" s="29">
        <v>122.2</v>
      </c>
      <c r="D37" s="29">
        <v>2.64</v>
      </c>
      <c r="E37" s="30">
        <v>46.287878787878789</v>
      </c>
      <c r="F37" s="34"/>
      <c r="G37" s="29">
        <v>171.12</v>
      </c>
      <c r="H37" s="29">
        <v>5.5</v>
      </c>
      <c r="I37" s="30">
        <v>31.112727272727273</v>
      </c>
      <c r="J37" s="34"/>
      <c r="K37" s="30">
        <v>293.32</v>
      </c>
      <c r="L37" s="30">
        <v>8.14</v>
      </c>
      <c r="M37" s="30">
        <v>36.034398034398031</v>
      </c>
      <c r="N37" s="34"/>
      <c r="O37" s="29">
        <v>8.5</v>
      </c>
      <c r="P37" s="29">
        <v>1.42</v>
      </c>
      <c r="Q37" s="30">
        <v>5.9859154929577469</v>
      </c>
      <c r="R37" s="15"/>
      <c r="S37" s="30">
        <v>301.82</v>
      </c>
      <c r="T37" s="30">
        <v>9.56</v>
      </c>
      <c r="U37" s="30">
        <v>31.57112970711297</v>
      </c>
    </row>
    <row r="38" spans="1:21" x14ac:dyDescent="0.25">
      <c r="A38" s="3"/>
      <c r="B38" s="20" t="s">
        <v>28</v>
      </c>
      <c r="C38" s="18">
        <v>29.33</v>
      </c>
      <c r="D38" s="18">
        <v>0.8</v>
      </c>
      <c r="E38" s="17">
        <v>36.662499999999994</v>
      </c>
      <c r="F38" s="34"/>
      <c r="G38" s="18">
        <v>223.05</v>
      </c>
      <c r="H38" s="18">
        <v>6.8</v>
      </c>
      <c r="I38" s="17">
        <v>32.801470588235297</v>
      </c>
      <c r="J38" s="34"/>
      <c r="K38" s="17">
        <v>252.38</v>
      </c>
      <c r="L38" s="17">
        <v>7.6</v>
      </c>
      <c r="M38" s="17">
        <v>33.207894736842107</v>
      </c>
      <c r="N38" s="34"/>
      <c r="O38" s="18">
        <v>27.42</v>
      </c>
      <c r="P38" s="18">
        <v>3.08</v>
      </c>
      <c r="Q38" s="17">
        <v>8.9025974025974026</v>
      </c>
      <c r="R38" s="18"/>
      <c r="S38" s="17">
        <v>279.8</v>
      </c>
      <c r="T38" s="17">
        <v>10.68</v>
      </c>
      <c r="U38" s="17">
        <v>26.198501872659179</v>
      </c>
    </row>
    <row r="39" spans="1:21" x14ac:dyDescent="0.25">
      <c r="A39" s="3"/>
      <c r="B39" s="20" t="s">
        <v>29</v>
      </c>
      <c r="C39" s="18">
        <v>132.27000000000001</v>
      </c>
      <c r="D39" s="18">
        <v>3</v>
      </c>
      <c r="E39" s="17">
        <v>44.09</v>
      </c>
      <c r="F39" s="34"/>
      <c r="G39" s="18">
        <v>258.52999999999997</v>
      </c>
      <c r="H39" s="18">
        <v>7.87</v>
      </c>
      <c r="I39" s="17">
        <v>32.850063532401521</v>
      </c>
      <c r="J39" s="34"/>
      <c r="K39" s="17">
        <v>390.79999999999995</v>
      </c>
      <c r="L39" s="17">
        <v>10.870000000000001</v>
      </c>
      <c r="M39" s="17">
        <v>35.952161913523454</v>
      </c>
      <c r="N39" s="34"/>
      <c r="O39" s="18">
        <v>18.670000000000002</v>
      </c>
      <c r="P39" s="18">
        <v>1.53</v>
      </c>
      <c r="Q39" s="17">
        <v>12.202614379084968</v>
      </c>
      <c r="R39" s="18"/>
      <c r="S39" s="17">
        <v>409.46999999999997</v>
      </c>
      <c r="T39" s="17">
        <v>12.4</v>
      </c>
      <c r="U39" s="17">
        <v>33.021774193548382</v>
      </c>
    </row>
    <row r="40" spans="1:21" x14ac:dyDescent="0.25">
      <c r="A40" s="3"/>
      <c r="B40" s="20" t="s">
        <v>26</v>
      </c>
      <c r="C40" s="18">
        <v>77.069999999999993</v>
      </c>
      <c r="D40" s="18">
        <v>3.93</v>
      </c>
      <c r="E40" s="17">
        <v>19.610687022900763</v>
      </c>
      <c r="F40" s="34"/>
      <c r="G40" s="18">
        <v>65.75</v>
      </c>
      <c r="H40" s="18">
        <v>4.32</v>
      </c>
      <c r="I40" s="17">
        <v>15.219907407407407</v>
      </c>
      <c r="J40" s="34"/>
      <c r="K40" s="17">
        <v>142.82</v>
      </c>
      <c r="L40" s="17">
        <v>8.25</v>
      </c>
      <c r="M40" s="17">
        <v>17.311515151515152</v>
      </c>
      <c r="N40" s="34"/>
      <c r="O40" s="18">
        <v>0</v>
      </c>
      <c r="P40" s="18">
        <v>0</v>
      </c>
      <c r="Q40" s="17" t="s">
        <v>69</v>
      </c>
      <c r="R40" s="18"/>
      <c r="S40" s="17">
        <v>142.82</v>
      </c>
      <c r="T40" s="17">
        <v>8.25</v>
      </c>
      <c r="U40" s="17">
        <v>17.311515151515152</v>
      </c>
    </row>
    <row r="41" spans="1:21" x14ac:dyDescent="0.25">
      <c r="A41" s="3"/>
      <c r="B41" s="20" t="s">
        <v>68</v>
      </c>
      <c r="C41" s="18">
        <v>140.66999999999999</v>
      </c>
      <c r="D41" s="18">
        <v>5.94</v>
      </c>
      <c r="E41" s="17">
        <v>23.68181818181818</v>
      </c>
      <c r="F41" s="34"/>
      <c r="G41" s="18">
        <v>197.83</v>
      </c>
      <c r="H41" s="18">
        <v>10.97</v>
      </c>
      <c r="I41" s="17">
        <v>18.033728350045578</v>
      </c>
      <c r="J41" s="34"/>
      <c r="K41" s="17">
        <v>338.5</v>
      </c>
      <c r="L41" s="17">
        <v>16.91</v>
      </c>
      <c r="M41" s="17">
        <v>20.017740981667654</v>
      </c>
      <c r="N41" s="34"/>
      <c r="O41" s="18">
        <v>8.93</v>
      </c>
      <c r="P41" s="18">
        <v>1.56</v>
      </c>
      <c r="Q41" s="17">
        <v>5.7243589743589736</v>
      </c>
      <c r="R41" s="18"/>
      <c r="S41" s="17">
        <v>347.43</v>
      </c>
      <c r="T41" s="17">
        <v>18.47</v>
      </c>
      <c r="U41" s="17">
        <v>18.810503519220358</v>
      </c>
    </row>
    <row r="42" spans="1:21" x14ac:dyDescent="0.25">
      <c r="A42" s="3"/>
      <c r="B42" s="20" t="s">
        <v>30</v>
      </c>
      <c r="C42" s="18">
        <v>0</v>
      </c>
      <c r="D42" s="18">
        <v>0</v>
      </c>
      <c r="E42" s="17" t="s">
        <v>69</v>
      </c>
      <c r="F42" s="34"/>
      <c r="G42" s="18">
        <v>241.38</v>
      </c>
      <c r="H42" s="18">
        <v>9.61</v>
      </c>
      <c r="I42" s="17">
        <v>25.117585848074924</v>
      </c>
      <c r="J42" s="34"/>
      <c r="K42" s="17">
        <v>241.38</v>
      </c>
      <c r="L42" s="17">
        <v>9.61</v>
      </c>
      <c r="M42" s="17">
        <v>25.117585848074924</v>
      </c>
      <c r="N42" s="34"/>
      <c r="O42" s="18">
        <v>31.08</v>
      </c>
      <c r="P42" s="18">
        <v>1.83</v>
      </c>
      <c r="Q42" s="17">
        <v>16.983606557377048</v>
      </c>
      <c r="R42" s="18"/>
      <c r="S42" s="17">
        <v>272.45999999999998</v>
      </c>
      <c r="T42" s="17">
        <v>11.44</v>
      </c>
      <c r="U42" s="17">
        <v>23.816433566433567</v>
      </c>
    </row>
    <row r="43" spans="1:21" x14ac:dyDescent="0.25">
      <c r="A43" s="3"/>
      <c r="B43" s="20" t="s">
        <v>31</v>
      </c>
      <c r="C43" s="18">
        <v>91.4</v>
      </c>
      <c r="D43" s="18">
        <v>9.84</v>
      </c>
      <c r="E43" s="17">
        <v>9.2886178861788622</v>
      </c>
      <c r="F43" s="34"/>
      <c r="G43" s="18">
        <v>123.57</v>
      </c>
      <c r="H43" s="18">
        <v>13.25</v>
      </c>
      <c r="I43" s="17">
        <v>9.3260377358490558</v>
      </c>
      <c r="J43" s="34"/>
      <c r="K43" s="17">
        <v>214.97</v>
      </c>
      <c r="L43" s="17">
        <v>23.09</v>
      </c>
      <c r="M43" s="17">
        <v>9.3100909484625376</v>
      </c>
      <c r="N43" s="34"/>
      <c r="O43" s="18">
        <v>121.23</v>
      </c>
      <c r="P43" s="18">
        <v>7.54</v>
      </c>
      <c r="Q43" s="17">
        <v>16.078249336870027</v>
      </c>
      <c r="R43" s="18"/>
      <c r="S43" s="17">
        <v>336.2</v>
      </c>
      <c r="T43" s="17">
        <v>30.63</v>
      </c>
      <c r="U43" s="17">
        <v>10.976167156382632</v>
      </c>
    </row>
    <row r="44" spans="1:21" x14ac:dyDescent="0.25">
      <c r="A44" s="3"/>
      <c r="B44" s="20" t="s">
        <v>64</v>
      </c>
      <c r="C44" s="18">
        <v>31.93</v>
      </c>
      <c r="D44" s="18">
        <v>0.73</v>
      </c>
      <c r="E44" s="17">
        <v>43.739726027397261</v>
      </c>
      <c r="F44" s="34"/>
      <c r="G44" s="18">
        <v>197.6</v>
      </c>
      <c r="H44" s="18">
        <v>5.0599999999999996</v>
      </c>
      <c r="I44" s="17">
        <v>39.051383399209485</v>
      </c>
      <c r="J44" s="34"/>
      <c r="K44" s="17">
        <v>229.53</v>
      </c>
      <c r="L44" s="17">
        <v>5.7899999999999991</v>
      </c>
      <c r="M44" s="17">
        <v>39.642487046632134</v>
      </c>
      <c r="N44" s="34"/>
      <c r="O44" s="18">
        <v>0</v>
      </c>
      <c r="P44" s="18">
        <v>0</v>
      </c>
      <c r="Q44" s="17" t="s">
        <v>69</v>
      </c>
      <c r="R44" s="18"/>
      <c r="S44" s="17">
        <v>229.53</v>
      </c>
      <c r="T44" s="17">
        <v>5.7899999999999991</v>
      </c>
      <c r="U44" s="17">
        <v>39.642487046632134</v>
      </c>
    </row>
    <row r="45" spans="1:21" x14ac:dyDescent="0.25">
      <c r="A45" s="3"/>
      <c r="B45" s="21" t="s">
        <v>32</v>
      </c>
      <c r="C45" s="22">
        <v>0</v>
      </c>
      <c r="D45" s="22">
        <v>0</v>
      </c>
      <c r="E45" s="23" t="s">
        <v>69</v>
      </c>
      <c r="F45" s="34"/>
      <c r="G45" s="22">
        <v>330.87</v>
      </c>
      <c r="H45" s="22">
        <v>15.27</v>
      </c>
      <c r="I45" s="23">
        <v>21.667976424361495</v>
      </c>
      <c r="J45" s="34"/>
      <c r="K45" s="23">
        <v>330.87</v>
      </c>
      <c r="L45" s="23">
        <v>15.27</v>
      </c>
      <c r="M45" s="23">
        <v>21.667976424361495</v>
      </c>
      <c r="N45" s="34"/>
      <c r="O45" s="22">
        <v>248.75</v>
      </c>
      <c r="P45" s="22">
        <v>15.69</v>
      </c>
      <c r="Q45" s="23">
        <v>15.854047163798599</v>
      </c>
      <c r="R45" s="18"/>
      <c r="S45" s="23">
        <v>579.62</v>
      </c>
      <c r="T45" s="23">
        <v>30.96</v>
      </c>
      <c r="U45" s="23">
        <v>18.72157622739018</v>
      </c>
    </row>
    <row r="46" spans="1:21" x14ac:dyDescent="0.25">
      <c r="A46" s="3"/>
      <c r="B46" s="9" t="s">
        <v>51</v>
      </c>
      <c r="C46" s="9">
        <v>624.86999999999989</v>
      </c>
      <c r="D46" s="9">
        <v>26.880000000000003</v>
      </c>
      <c r="E46" s="24">
        <v>23.246651785714281</v>
      </c>
      <c r="F46" s="36"/>
      <c r="G46" s="9">
        <v>1809.6999999999998</v>
      </c>
      <c r="H46" s="9">
        <v>78.650000000000006</v>
      </c>
      <c r="I46" s="24">
        <v>23.009535918626824</v>
      </c>
      <c r="J46" s="36"/>
      <c r="K46" s="24">
        <v>2434.5699999999997</v>
      </c>
      <c r="L46" s="24">
        <v>105.53</v>
      </c>
      <c r="M46" s="24">
        <v>23.069932720553393</v>
      </c>
      <c r="N46" s="36"/>
      <c r="O46" s="9">
        <v>464.58</v>
      </c>
      <c r="P46" s="9">
        <v>32.65</v>
      </c>
      <c r="Q46" s="24">
        <v>14.229096477794794</v>
      </c>
      <c r="R46" s="21"/>
      <c r="S46" s="24">
        <v>2899.1499999999996</v>
      </c>
      <c r="T46" s="24">
        <v>138.18</v>
      </c>
      <c r="U46" s="24">
        <v>20.980966854827034</v>
      </c>
    </row>
    <row r="47" spans="1:21" ht="9" customHeight="1" x14ac:dyDescent="0.25">
      <c r="A47" s="3"/>
      <c r="B47" s="37"/>
      <c r="C47" s="38"/>
      <c r="D47" s="38"/>
      <c r="E47" s="39" t="s">
        <v>69</v>
      </c>
      <c r="F47" s="43"/>
      <c r="G47" s="38"/>
      <c r="H47" s="38"/>
      <c r="I47" s="39" t="s">
        <v>69</v>
      </c>
      <c r="J47" s="43"/>
      <c r="K47" s="39"/>
      <c r="L47" s="39"/>
      <c r="M47" s="39"/>
      <c r="N47" s="43"/>
      <c r="O47" s="38"/>
      <c r="P47" s="38"/>
      <c r="Q47" s="39" t="s">
        <v>69</v>
      </c>
      <c r="R47" s="42"/>
      <c r="S47" s="39"/>
      <c r="T47" s="39"/>
      <c r="U47" s="39"/>
    </row>
    <row r="48" spans="1:21" x14ac:dyDescent="0.25">
      <c r="A48" s="3" t="s">
        <v>33</v>
      </c>
      <c r="B48" s="28" t="s">
        <v>34</v>
      </c>
      <c r="C48" s="29">
        <v>57.6</v>
      </c>
      <c r="D48" s="29">
        <v>1.76</v>
      </c>
      <c r="E48" s="30">
        <v>32.727272727272727</v>
      </c>
      <c r="F48" s="34"/>
      <c r="G48" s="29">
        <v>270.10000000000002</v>
      </c>
      <c r="H48" s="29">
        <v>6.57</v>
      </c>
      <c r="I48" s="30">
        <v>41.111111111111114</v>
      </c>
      <c r="J48" s="34"/>
      <c r="K48" s="30">
        <v>327.70000000000005</v>
      </c>
      <c r="L48" s="30">
        <v>8.33</v>
      </c>
      <c r="M48" s="30">
        <v>39.339735894357752</v>
      </c>
      <c r="N48" s="34"/>
      <c r="O48" s="29">
        <v>22.42</v>
      </c>
      <c r="P48" s="29">
        <v>2.31</v>
      </c>
      <c r="Q48" s="30">
        <v>9.7056277056277054</v>
      </c>
      <c r="R48" s="15"/>
      <c r="S48" s="30">
        <v>350.12000000000006</v>
      </c>
      <c r="T48" s="30">
        <v>10.64</v>
      </c>
      <c r="U48" s="30">
        <v>32.906015037593988</v>
      </c>
    </row>
    <row r="49" spans="1:21" x14ac:dyDescent="0.25">
      <c r="A49" s="3"/>
      <c r="B49" s="20" t="s">
        <v>35</v>
      </c>
      <c r="C49" s="18">
        <v>235.72</v>
      </c>
      <c r="D49" s="18">
        <v>9.08</v>
      </c>
      <c r="E49" s="17">
        <v>25.960352422907487</v>
      </c>
      <c r="F49" s="34"/>
      <c r="G49" s="18">
        <v>207.85</v>
      </c>
      <c r="H49" s="18">
        <v>11.11</v>
      </c>
      <c r="I49" s="17">
        <v>18.708370837083709</v>
      </c>
      <c r="J49" s="34"/>
      <c r="K49" s="17">
        <v>443.57</v>
      </c>
      <c r="L49" s="17">
        <v>20.189999999999998</v>
      </c>
      <c r="M49" s="17">
        <v>21.969787023278855</v>
      </c>
      <c r="N49" s="34"/>
      <c r="O49" s="18">
        <v>19.28</v>
      </c>
      <c r="P49" s="18">
        <v>3.54</v>
      </c>
      <c r="Q49" s="17">
        <v>5.4463276836158192</v>
      </c>
      <c r="R49" s="18"/>
      <c r="S49" s="17">
        <v>462.85</v>
      </c>
      <c r="T49" s="17">
        <v>23.729999999999997</v>
      </c>
      <c r="U49" s="17">
        <v>19.504846186262117</v>
      </c>
    </row>
    <row r="50" spans="1:21" x14ac:dyDescent="0.25">
      <c r="A50" s="3"/>
      <c r="B50" s="20" t="s">
        <v>36</v>
      </c>
      <c r="C50" s="18">
        <v>167.18</v>
      </c>
      <c r="D50" s="18">
        <v>7.67</v>
      </c>
      <c r="E50" s="17">
        <v>21.796610169491526</v>
      </c>
      <c r="F50" s="34"/>
      <c r="G50" s="18">
        <v>56.37</v>
      </c>
      <c r="H50" s="18">
        <v>3.57</v>
      </c>
      <c r="I50" s="17">
        <v>15.789915966386555</v>
      </c>
      <c r="J50" s="34"/>
      <c r="K50" s="17">
        <v>223.55</v>
      </c>
      <c r="L50" s="17">
        <v>11.24</v>
      </c>
      <c r="M50" s="17">
        <v>19.888790035587188</v>
      </c>
      <c r="N50" s="34"/>
      <c r="O50" s="18">
        <v>5.08</v>
      </c>
      <c r="P50" s="18">
        <v>0.32</v>
      </c>
      <c r="Q50" s="17">
        <v>15.875</v>
      </c>
      <c r="R50" s="18"/>
      <c r="S50" s="17">
        <v>228.63000000000002</v>
      </c>
      <c r="T50" s="17">
        <v>11.56</v>
      </c>
      <c r="U50" s="17">
        <v>19.777681660899656</v>
      </c>
    </row>
    <row r="51" spans="1:21" x14ac:dyDescent="0.25">
      <c r="A51" s="3"/>
      <c r="B51" s="20" t="s">
        <v>37</v>
      </c>
      <c r="C51" s="18">
        <v>94.13</v>
      </c>
      <c r="D51" s="18">
        <v>2.4</v>
      </c>
      <c r="E51" s="17">
        <v>39.220833333333331</v>
      </c>
      <c r="F51" s="34"/>
      <c r="G51" s="18">
        <v>115.8</v>
      </c>
      <c r="H51" s="18">
        <v>3.65</v>
      </c>
      <c r="I51" s="17">
        <v>31.726027397260275</v>
      </c>
      <c r="J51" s="34"/>
      <c r="K51" s="17">
        <v>209.93</v>
      </c>
      <c r="L51" s="17">
        <v>6.05</v>
      </c>
      <c r="M51" s="17">
        <v>34.699173553719014</v>
      </c>
      <c r="N51" s="34"/>
      <c r="O51" s="18">
        <v>8</v>
      </c>
      <c r="P51" s="18">
        <v>0.76</v>
      </c>
      <c r="Q51" s="17">
        <v>10.526315789473685</v>
      </c>
      <c r="R51" s="18"/>
      <c r="S51" s="17">
        <v>217.93</v>
      </c>
      <c r="T51" s="17">
        <v>6.81</v>
      </c>
      <c r="U51" s="17">
        <v>32.001468428781209</v>
      </c>
    </row>
    <row r="52" spans="1:21" x14ac:dyDescent="0.25">
      <c r="A52" s="3"/>
      <c r="B52" s="20" t="s">
        <v>38</v>
      </c>
      <c r="C52" s="18">
        <v>94.93</v>
      </c>
      <c r="D52" s="18">
        <v>2.58</v>
      </c>
      <c r="E52" s="17">
        <v>36.794573643410857</v>
      </c>
      <c r="F52" s="34"/>
      <c r="G52" s="18">
        <v>58.35</v>
      </c>
      <c r="H52" s="18">
        <v>2.58</v>
      </c>
      <c r="I52" s="17">
        <v>22.61627906976744</v>
      </c>
      <c r="J52" s="34"/>
      <c r="K52" s="17">
        <v>153.28</v>
      </c>
      <c r="L52" s="17">
        <v>5.16</v>
      </c>
      <c r="M52" s="17">
        <v>29.705426356589147</v>
      </c>
      <c r="N52" s="34"/>
      <c r="O52" s="18">
        <v>2.92</v>
      </c>
      <c r="P52" s="18">
        <v>0.99</v>
      </c>
      <c r="Q52" s="17">
        <v>2.9494949494949494</v>
      </c>
      <c r="R52" s="18"/>
      <c r="S52" s="17">
        <v>156.19999999999999</v>
      </c>
      <c r="T52" s="17">
        <v>6.15</v>
      </c>
      <c r="U52" s="17">
        <v>25.398373983739834</v>
      </c>
    </row>
    <row r="53" spans="1:21" x14ac:dyDescent="0.25">
      <c r="A53" s="3"/>
      <c r="B53" s="20" t="s">
        <v>39</v>
      </c>
      <c r="C53" s="18">
        <v>189.77</v>
      </c>
      <c r="D53" s="18">
        <v>5.44</v>
      </c>
      <c r="E53" s="17">
        <v>34.884191176470587</v>
      </c>
      <c r="F53" s="34"/>
      <c r="G53" s="18">
        <v>21.6</v>
      </c>
      <c r="H53" s="18">
        <v>1.37</v>
      </c>
      <c r="I53" s="17">
        <v>15.766423357664234</v>
      </c>
      <c r="J53" s="34"/>
      <c r="K53" s="17">
        <v>211.37</v>
      </c>
      <c r="L53" s="17">
        <v>6.8100000000000005</v>
      </c>
      <c r="M53" s="17">
        <v>31.038179148311304</v>
      </c>
      <c r="N53" s="34"/>
      <c r="O53" s="18">
        <v>7</v>
      </c>
      <c r="P53" s="18">
        <v>0.56999999999999995</v>
      </c>
      <c r="Q53" s="17">
        <v>12.280701754385966</v>
      </c>
      <c r="R53" s="18"/>
      <c r="S53" s="17">
        <v>218.37</v>
      </c>
      <c r="T53" s="17">
        <v>7.3800000000000008</v>
      </c>
      <c r="U53" s="17">
        <v>29.58943089430894</v>
      </c>
    </row>
    <row r="54" spans="1:21" x14ac:dyDescent="0.25">
      <c r="A54" s="3"/>
      <c r="B54" s="20" t="s">
        <v>40</v>
      </c>
      <c r="C54" s="18">
        <v>255.73</v>
      </c>
      <c r="D54" s="18">
        <v>7.2</v>
      </c>
      <c r="E54" s="17">
        <v>35.518055555555556</v>
      </c>
      <c r="F54" s="34"/>
      <c r="G54" s="18">
        <v>201.4</v>
      </c>
      <c r="H54" s="18">
        <v>9.4600000000000009</v>
      </c>
      <c r="I54" s="17">
        <v>21.289640591966172</v>
      </c>
      <c r="J54" s="34"/>
      <c r="K54" s="17">
        <v>457.13</v>
      </c>
      <c r="L54" s="17">
        <v>16.66</v>
      </c>
      <c r="M54" s="17">
        <v>27.438775510204081</v>
      </c>
      <c r="N54" s="34"/>
      <c r="O54" s="18">
        <v>14.42</v>
      </c>
      <c r="P54" s="18">
        <v>1.19</v>
      </c>
      <c r="Q54" s="17">
        <v>12.117647058823531</v>
      </c>
      <c r="R54" s="18"/>
      <c r="S54" s="17">
        <v>471.55</v>
      </c>
      <c r="T54" s="17">
        <v>17.850000000000001</v>
      </c>
      <c r="U54" s="17">
        <v>26.41736694677871</v>
      </c>
    </row>
    <row r="55" spans="1:21" x14ac:dyDescent="0.25">
      <c r="A55" s="3"/>
      <c r="B55" s="20" t="s">
        <v>41</v>
      </c>
      <c r="C55" s="18">
        <v>14.67</v>
      </c>
      <c r="D55" s="18">
        <v>0.41</v>
      </c>
      <c r="E55" s="17">
        <v>35.780487804878049</v>
      </c>
      <c r="F55" s="34"/>
      <c r="G55" s="18">
        <v>57.47</v>
      </c>
      <c r="H55" s="18">
        <v>2.2799999999999998</v>
      </c>
      <c r="I55" s="17">
        <v>25.206140350877195</v>
      </c>
      <c r="J55" s="34"/>
      <c r="K55" s="17">
        <v>72.14</v>
      </c>
      <c r="L55" s="17">
        <v>2.69</v>
      </c>
      <c r="M55" s="17">
        <v>26.817843866171003</v>
      </c>
      <c r="N55" s="34"/>
      <c r="O55" s="18">
        <v>0.25</v>
      </c>
      <c r="P55" s="18">
        <v>0.15</v>
      </c>
      <c r="Q55" s="17">
        <v>1.6666666666666667</v>
      </c>
      <c r="R55" s="18"/>
      <c r="S55" s="17">
        <v>72.39</v>
      </c>
      <c r="T55" s="17">
        <v>2.84</v>
      </c>
      <c r="U55" s="17">
        <v>25.489436619718312</v>
      </c>
    </row>
    <row r="56" spans="1:21" x14ac:dyDescent="0.25">
      <c r="A56" s="3"/>
      <c r="B56" s="20" t="s">
        <v>42</v>
      </c>
      <c r="C56" s="18">
        <v>721.22</v>
      </c>
      <c r="D56" s="18">
        <v>28.52</v>
      </c>
      <c r="E56" s="17">
        <v>25.288218793828893</v>
      </c>
      <c r="F56" s="34"/>
      <c r="G56" s="18">
        <v>72.83</v>
      </c>
      <c r="H56" s="18">
        <v>3.67</v>
      </c>
      <c r="I56" s="17">
        <v>19.844686648501362</v>
      </c>
      <c r="J56" s="34"/>
      <c r="K56" s="17">
        <v>794.05000000000007</v>
      </c>
      <c r="L56" s="17">
        <v>32.19</v>
      </c>
      <c r="M56" s="17">
        <v>24.66759863311588</v>
      </c>
      <c r="N56" s="34"/>
      <c r="O56" s="18">
        <v>25.78</v>
      </c>
      <c r="P56" s="18">
        <v>2.89</v>
      </c>
      <c r="Q56" s="17">
        <v>8.9204152249134943</v>
      </c>
      <c r="R56" s="18"/>
      <c r="S56" s="17">
        <v>819.83</v>
      </c>
      <c r="T56" s="17">
        <v>35.08</v>
      </c>
      <c r="U56" s="17">
        <v>23.370296465222353</v>
      </c>
    </row>
    <row r="57" spans="1:21" x14ac:dyDescent="0.25">
      <c r="A57" s="3"/>
      <c r="B57" s="20" t="s">
        <v>43</v>
      </c>
      <c r="C57" s="18">
        <v>22.93</v>
      </c>
      <c r="D57" s="18">
        <v>0.79</v>
      </c>
      <c r="E57" s="17">
        <v>29.025316455696199</v>
      </c>
      <c r="F57" s="34"/>
      <c r="G57" s="18">
        <v>1.6</v>
      </c>
      <c r="H57" s="18">
        <v>0.4</v>
      </c>
      <c r="I57" s="17">
        <v>4</v>
      </c>
      <c r="J57" s="34"/>
      <c r="K57" s="17">
        <v>24.53</v>
      </c>
      <c r="L57" s="17">
        <v>1.19</v>
      </c>
      <c r="M57" s="17">
        <v>20.613445378151262</v>
      </c>
      <c r="N57" s="34"/>
      <c r="O57" s="18">
        <v>0</v>
      </c>
      <c r="P57" s="18">
        <v>0</v>
      </c>
      <c r="Q57" s="17" t="s">
        <v>69</v>
      </c>
      <c r="R57" s="18"/>
      <c r="S57" s="17">
        <v>24.53</v>
      </c>
      <c r="T57" s="17">
        <v>1.19</v>
      </c>
      <c r="U57" s="17">
        <v>20.613445378151262</v>
      </c>
    </row>
    <row r="58" spans="1:21" x14ac:dyDescent="0.25">
      <c r="A58" s="3"/>
      <c r="B58" s="20" t="s">
        <v>33</v>
      </c>
      <c r="C58" s="18">
        <v>21.33</v>
      </c>
      <c r="D58" s="18">
        <v>0.93</v>
      </c>
      <c r="E58" s="17">
        <v>22.93548387096774</v>
      </c>
      <c r="F58" s="34"/>
      <c r="G58" s="18">
        <v>16.53</v>
      </c>
      <c r="H58" s="18">
        <v>1.4</v>
      </c>
      <c r="I58" s="17">
        <v>11.807142857142859</v>
      </c>
      <c r="J58" s="34"/>
      <c r="K58" s="17">
        <v>37.86</v>
      </c>
      <c r="L58" s="17">
        <v>2.33</v>
      </c>
      <c r="M58" s="17">
        <v>16.248927038626608</v>
      </c>
      <c r="N58" s="34"/>
      <c r="O58" s="18">
        <v>0</v>
      </c>
      <c r="P58" s="18">
        <v>0</v>
      </c>
      <c r="Q58" s="17" t="s">
        <v>69</v>
      </c>
      <c r="R58" s="18"/>
      <c r="S58" s="17">
        <v>37.86</v>
      </c>
      <c r="T58" s="17">
        <v>2.33</v>
      </c>
      <c r="U58" s="17">
        <v>16.248927038626608</v>
      </c>
    </row>
    <row r="59" spans="1:21" x14ac:dyDescent="0.25">
      <c r="A59" s="3"/>
      <c r="B59" s="20" t="s">
        <v>44</v>
      </c>
      <c r="C59" s="18">
        <v>46.93</v>
      </c>
      <c r="D59" s="18">
        <v>1.39</v>
      </c>
      <c r="E59" s="17">
        <v>33.762589928057558</v>
      </c>
      <c r="F59" s="34"/>
      <c r="G59" s="18">
        <v>99</v>
      </c>
      <c r="H59" s="18">
        <v>3.12</v>
      </c>
      <c r="I59" s="17">
        <v>31.73076923076923</v>
      </c>
      <c r="J59" s="34"/>
      <c r="K59" s="17">
        <v>145.93</v>
      </c>
      <c r="L59" s="17">
        <v>4.51</v>
      </c>
      <c r="M59" s="17">
        <v>32.356984478935701</v>
      </c>
      <c r="N59" s="34"/>
      <c r="O59" s="18">
        <v>0</v>
      </c>
      <c r="P59" s="18">
        <v>0</v>
      </c>
      <c r="Q59" s="17" t="s">
        <v>69</v>
      </c>
      <c r="R59" s="18"/>
      <c r="S59" s="17">
        <v>145.93</v>
      </c>
      <c r="T59" s="17">
        <v>4.51</v>
      </c>
      <c r="U59" s="17">
        <v>32.356984478935701</v>
      </c>
    </row>
    <row r="60" spans="1:21" x14ac:dyDescent="0.25">
      <c r="A60" s="3"/>
      <c r="B60" s="20" t="s">
        <v>45</v>
      </c>
      <c r="C60" s="18">
        <v>278.82</v>
      </c>
      <c r="D60" s="18">
        <v>10.27</v>
      </c>
      <c r="E60" s="17">
        <v>27.148977604673806</v>
      </c>
      <c r="F60" s="34"/>
      <c r="G60" s="18">
        <v>26.37</v>
      </c>
      <c r="H60" s="18">
        <v>1.89</v>
      </c>
      <c r="I60" s="17">
        <v>13.952380952380954</v>
      </c>
      <c r="J60" s="34"/>
      <c r="K60" s="17">
        <v>305.19</v>
      </c>
      <c r="L60" s="17">
        <v>12.16</v>
      </c>
      <c r="M60" s="17">
        <v>25.097861842105264</v>
      </c>
      <c r="N60" s="34"/>
      <c r="O60" s="18">
        <v>10.050000000000001</v>
      </c>
      <c r="P60" s="18">
        <v>0.81</v>
      </c>
      <c r="Q60" s="17">
        <v>12.407407407407408</v>
      </c>
      <c r="R60" s="18"/>
      <c r="S60" s="17">
        <v>315.24</v>
      </c>
      <c r="T60" s="17">
        <v>12.97</v>
      </c>
      <c r="U60" s="17">
        <v>24.305319969159598</v>
      </c>
    </row>
    <row r="61" spans="1:21" x14ac:dyDescent="0.25">
      <c r="A61" s="3"/>
      <c r="B61" s="20" t="s">
        <v>46</v>
      </c>
      <c r="C61" s="18">
        <v>252.4</v>
      </c>
      <c r="D61" s="18">
        <v>4.91</v>
      </c>
      <c r="E61" s="17">
        <v>51.405295315682281</v>
      </c>
      <c r="F61" s="34"/>
      <c r="G61" s="18">
        <v>168.4</v>
      </c>
      <c r="H61" s="18">
        <v>5.94</v>
      </c>
      <c r="I61" s="17">
        <v>28.350168350168349</v>
      </c>
      <c r="J61" s="34"/>
      <c r="K61" s="17">
        <v>420.8</v>
      </c>
      <c r="L61" s="17">
        <v>10.850000000000001</v>
      </c>
      <c r="M61" s="17">
        <v>38.783410138248847</v>
      </c>
      <c r="N61" s="34"/>
      <c r="O61" s="18">
        <v>40.58</v>
      </c>
      <c r="P61" s="18">
        <v>2.71</v>
      </c>
      <c r="Q61" s="17">
        <v>14.974169741697416</v>
      </c>
      <c r="R61" s="18"/>
      <c r="S61" s="17">
        <v>461.38</v>
      </c>
      <c r="T61" s="17">
        <v>13.560000000000002</v>
      </c>
      <c r="U61" s="17">
        <v>34.025073746312678</v>
      </c>
    </row>
    <row r="62" spans="1:21" x14ac:dyDescent="0.25">
      <c r="A62" s="3"/>
      <c r="B62" s="20" t="s">
        <v>47</v>
      </c>
      <c r="C62" s="18">
        <v>230.4</v>
      </c>
      <c r="D62" s="18">
        <v>4.55</v>
      </c>
      <c r="E62" s="17">
        <v>50.637362637362642</v>
      </c>
      <c r="F62" s="34"/>
      <c r="G62" s="18">
        <v>442.07</v>
      </c>
      <c r="H62" s="18">
        <v>14.28</v>
      </c>
      <c r="I62" s="17">
        <v>30.957282913165265</v>
      </c>
      <c r="J62" s="34"/>
      <c r="K62" s="17">
        <v>672.47</v>
      </c>
      <c r="L62" s="17">
        <v>18.829999999999998</v>
      </c>
      <c r="M62" s="17">
        <v>35.712692511949022</v>
      </c>
      <c r="N62" s="34"/>
      <c r="O62" s="18">
        <v>30.85</v>
      </c>
      <c r="P62" s="18">
        <v>2.75</v>
      </c>
      <c r="Q62" s="17">
        <v>11.218181818181819</v>
      </c>
      <c r="R62" s="18"/>
      <c r="S62" s="17">
        <v>703.32</v>
      </c>
      <c r="T62" s="17">
        <v>21.58</v>
      </c>
      <c r="U62" s="17">
        <v>32.591288229842455</v>
      </c>
    </row>
    <row r="63" spans="1:21" x14ac:dyDescent="0.25">
      <c r="A63" s="3"/>
      <c r="B63" s="21" t="s">
        <v>48</v>
      </c>
      <c r="C63" s="22">
        <v>66.2</v>
      </c>
      <c r="D63" s="22">
        <v>1.86</v>
      </c>
      <c r="E63" s="23">
        <v>35.591397849462368</v>
      </c>
      <c r="F63" s="34"/>
      <c r="G63" s="22">
        <v>481.8</v>
      </c>
      <c r="H63" s="22">
        <v>15.51</v>
      </c>
      <c r="I63" s="23">
        <v>31.063829787234045</v>
      </c>
      <c r="J63" s="34"/>
      <c r="K63" s="23">
        <v>548</v>
      </c>
      <c r="L63" s="23">
        <v>17.37</v>
      </c>
      <c r="M63" s="23">
        <v>31.54864709268854</v>
      </c>
      <c r="N63" s="34"/>
      <c r="O63" s="22">
        <v>8.08</v>
      </c>
      <c r="P63" s="22">
        <v>0.81</v>
      </c>
      <c r="Q63" s="23">
        <v>9.9753086419753085</v>
      </c>
      <c r="R63" s="18"/>
      <c r="S63" s="23">
        <v>556.08000000000004</v>
      </c>
      <c r="T63" s="23">
        <v>18.18</v>
      </c>
      <c r="U63" s="23">
        <v>30.587458745874589</v>
      </c>
    </row>
    <row r="64" spans="1:21" x14ac:dyDescent="0.25">
      <c r="A64" s="3"/>
      <c r="B64" s="9" t="s">
        <v>51</v>
      </c>
      <c r="C64" s="9">
        <v>2749.96</v>
      </c>
      <c r="D64" s="9">
        <v>89.759999999999991</v>
      </c>
      <c r="E64" s="24">
        <v>30.636809269162214</v>
      </c>
      <c r="F64" s="36"/>
      <c r="G64" s="9">
        <v>2297.54</v>
      </c>
      <c r="H64" s="9">
        <v>86.8</v>
      </c>
      <c r="I64" s="24">
        <v>26.469354838709677</v>
      </c>
      <c r="J64" s="36"/>
      <c r="K64" s="24">
        <v>5047.5</v>
      </c>
      <c r="L64" s="24">
        <v>176.56</v>
      </c>
      <c r="M64" s="24">
        <v>28.588015405527866</v>
      </c>
      <c r="N64" s="36"/>
      <c r="O64" s="9">
        <v>194.71</v>
      </c>
      <c r="P64" s="9">
        <v>19.8</v>
      </c>
      <c r="Q64" s="24">
        <v>9.8338383838383834</v>
      </c>
      <c r="R64" s="21"/>
      <c r="S64" s="24">
        <v>5242.21</v>
      </c>
      <c r="T64" s="24">
        <v>196.36</v>
      </c>
      <c r="U64" s="24">
        <v>26.696934202485231</v>
      </c>
    </row>
    <row r="65" spans="1:21" ht="9" customHeight="1" x14ac:dyDescent="0.25">
      <c r="A65" s="3"/>
      <c r="B65" s="37"/>
      <c r="C65" s="37"/>
      <c r="D65" s="37"/>
      <c r="E65" s="40"/>
      <c r="F65" s="44"/>
      <c r="G65" s="37"/>
      <c r="H65" s="37"/>
      <c r="I65" s="40"/>
      <c r="J65" s="44"/>
      <c r="K65" s="40"/>
      <c r="L65" s="40"/>
      <c r="M65" s="40"/>
      <c r="N65" s="44"/>
      <c r="O65" s="37"/>
      <c r="P65" s="37"/>
      <c r="Q65" s="40"/>
      <c r="R65" s="41"/>
      <c r="S65" s="40"/>
      <c r="T65" s="40"/>
      <c r="U65" s="40"/>
    </row>
    <row r="66" spans="1:21" x14ac:dyDescent="0.25">
      <c r="A66" s="3" t="s">
        <v>49</v>
      </c>
      <c r="B66" s="28" t="s">
        <v>65</v>
      </c>
      <c r="C66" s="29">
        <v>0</v>
      </c>
      <c r="D66" s="29">
        <v>0</v>
      </c>
      <c r="E66" s="30" t="s">
        <v>69</v>
      </c>
      <c r="F66" s="34"/>
      <c r="G66" s="29">
        <v>4.13</v>
      </c>
      <c r="H66" s="29">
        <v>4</v>
      </c>
      <c r="I66" s="30">
        <v>1.0325</v>
      </c>
      <c r="J66" s="34"/>
      <c r="K66" s="30">
        <v>4.13</v>
      </c>
      <c r="L66" s="30">
        <v>4</v>
      </c>
      <c r="M66" s="30">
        <v>1.0325</v>
      </c>
      <c r="N66" s="34"/>
      <c r="O66" s="29">
        <v>0</v>
      </c>
      <c r="P66" s="29">
        <v>0</v>
      </c>
      <c r="Q66" s="30" t="s">
        <v>69</v>
      </c>
      <c r="R66" s="15"/>
      <c r="S66" s="30">
        <v>4.13</v>
      </c>
      <c r="T66" s="30">
        <v>4</v>
      </c>
      <c r="U66" s="30">
        <v>1.0325</v>
      </c>
    </row>
    <row r="67" spans="1:21" x14ac:dyDescent="0.25">
      <c r="A67" s="3"/>
      <c r="B67" s="20" t="s">
        <v>66</v>
      </c>
      <c r="C67" s="18">
        <v>17.73</v>
      </c>
      <c r="D67" s="18">
        <v>1.1399999999999999</v>
      </c>
      <c r="E67" s="17">
        <v>15.55263157894737</v>
      </c>
      <c r="F67" s="34"/>
      <c r="G67" s="18">
        <v>11.27</v>
      </c>
      <c r="H67" s="18">
        <v>1.2</v>
      </c>
      <c r="I67" s="17">
        <v>9.3916666666666675</v>
      </c>
      <c r="J67" s="34"/>
      <c r="K67" s="17">
        <v>29</v>
      </c>
      <c r="L67" s="17">
        <v>2.34</v>
      </c>
      <c r="M67" s="17">
        <v>12.393162393162394</v>
      </c>
      <c r="N67" s="34"/>
      <c r="O67" s="18">
        <v>0</v>
      </c>
      <c r="P67" s="18">
        <v>0</v>
      </c>
      <c r="Q67" s="17" t="s">
        <v>69</v>
      </c>
      <c r="R67" s="18"/>
      <c r="S67" s="17">
        <v>29</v>
      </c>
      <c r="T67" s="17">
        <v>2.34</v>
      </c>
      <c r="U67" s="17">
        <v>12.393162393162394</v>
      </c>
    </row>
    <row r="68" spans="1:21" x14ac:dyDescent="0.25">
      <c r="A68" s="4"/>
      <c r="B68" s="20" t="s">
        <v>67</v>
      </c>
      <c r="C68" s="18">
        <v>3.4</v>
      </c>
      <c r="D68" s="18">
        <v>1</v>
      </c>
      <c r="E68" s="17">
        <v>3.4</v>
      </c>
      <c r="F68" s="34"/>
      <c r="G68" s="18">
        <v>0</v>
      </c>
      <c r="H68" s="18">
        <v>0</v>
      </c>
      <c r="I68" s="17" t="s">
        <v>69</v>
      </c>
      <c r="J68" s="34"/>
      <c r="K68" s="17">
        <v>3.4</v>
      </c>
      <c r="L68" s="17">
        <v>1</v>
      </c>
      <c r="M68" s="17">
        <v>3.4</v>
      </c>
      <c r="N68" s="34"/>
      <c r="O68" s="18">
        <v>0</v>
      </c>
      <c r="P68" s="18">
        <v>0</v>
      </c>
      <c r="Q68" s="17" t="s">
        <v>69</v>
      </c>
      <c r="R68" s="18"/>
      <c r="S68" s="17">
        <v>3.4</v>
      </c>
      <c r="T68" s="17">
        <v>1</v>
      </c>
      <c r="U68" s="17">
        <v>3.4</v>
      </c>
    </row>
    <row r="69" spans="1:21" x14ac:dyDescent="0.25">
      <c r="A69" s="4"/>
      <c r="B69" s="21" t="s">
        <v>50</v>
      </c>
      <c r="C69" s="22">
        <v>30.47</v>
      </c>
      <c r="D69" s="22">
        <v>2.27</v>
      </c>
      <c r="E69" s="23">
        <v>13.422907488986784</v>
      </c>
      <c r="F69" s="34"/>
      <c r="G69" s="22">
        <v>22.53</v>
      </c>
      <c r="H69" s="22">
        <v>1.41</v>
      </c>
      <c r="I69" s="23">
        <v>15.978723404255321</v>
      </c>
      <c r="J69" s="34"/>
      <c r="K69" s="23">
        <v>53</v>
      </c>
      <c r="L69" s="23">
        <v>3.6799999999999997</v>
      </c>
      <c r="M69" s="23">
        <v>14.402173913043478</v>
      </c>
      <c r="N69" s="34"/>
      <c r="O69" s="22">
        <v>0</v>
      </c>
      <c r="P69" s="22">
        <v>0</v>
      </c>
      <c r="Q69" s="23" t="s">
        <v>69</v>
      </c>
      <c r="R69" s="18"/>
      <c r="S69" s="23">
        <v>53</v>
      </c>
      <c r="T69" s="23">
        <v>3.6799999999999997</v>
      </c>
      <c r="U69" s="23">
        <v>14.402173913043478</v>
      </c>
    </row>
    <row r="70" spans="1:21" x14ac:dyDescent="0.25">
      <c r="A70" s="4"/>
      <c r="B70" s="9" t="s">
        <v>51</v>
      </c>
      <c r="C70" s="9">
        <v>51.599999999999994</v>
      </c>
      <c r="D70" s="9">
        <v>4.41</v>
      </c>
      <c r="E70" s="24">
        <v>11.700680272108842</v>
      </c>
      <c r="F70" s="36"/>
      <c r="G70" s="9">
        <v>37.93</v>
      </c>
      <c r="H70" s="9">
        <v>6.61</v>
      </c>
      <c r="I70" s="24">
        <v>5.7382753403933435</v>
      </c>
      <c r="J70" s="36"/>
      <c r="K70" s="24">
        <v>89.53</v>
      </c>
      <c r="L70" s="24">
        <v>11.02</v>
      </c>
      <c r="M70" s="24">
        <v>8.1243194192377501</v>
      </c>
      <c r="N70" s="36"/>
      <c r="O70" s="9">
        <v>0</v>
      </c>
      <c r="P70" s="9">
        <v>0</v>
      </c>
      <c r="Q70" s="24" t="s">
        <v>69</v>
      </c>
      <c r="R70" s="21"/>
      <c r="S70" s="24">
        <v>89.53</v>
      </c>
      <c r="T70" s="24">
        <v>11.02</v>
      </c>
      <c r="U70" s="24">
        <v>8.1243194192377501</v>
      </c>
    </row>
    <row r="71" spans="1:21" x14ac:dyDescent="0.25">
      <c r="A71" s="3" t="s">
        <v>52</v>
      </c>
      <c r="B71" s="31"/>
      <c r="C71" s="31">
        <v>6240.1900000000005</v>
      </c>
      <c r="D71" s="31">
        <v>238.2</v>
      </c>
      <c r="E71" s="32">
        <v>26.197271200671707</v>
      </c>
      <c r="F71" s="32"/>
      <c r="G71" s="31">
        <v>7960.5000000000009</v>
      </c>
      <c r="H71" s="31">
        <v>352.82000000000005</v>
      </c>
      <c r="I71" s="32">
        <v>22.562496457116943</v>
      </c>
      <c r="J71" s="32"/>
      <c r="K71" s="31">
        <v>14200.690000000002</v>
      </c>
      <c r="L71" s="31">
        <v>591.02</v>
      </c>
      <c r="M71" s="32">
        <v>24.02742715982539</v>
      </c>
      <c r="N71" s="32"/>
      <c r="O71" s="31">
        <v>1547.51</v>
      </c>
      <c r="P71" s="31">
        <v>125.61999999999999</v>
      </c>
      <c r="Q71" s="32">
        <v>12.318977869765961</v>
      </c>
      <c r="R71" s="19"/>
      <c r="S71" s="32">
        <v>15748.200000000003</v>
      </c>
      <c r="T71" s="32">
        <v>716.64</v>
      </c>
      <c r="U71" s="33">
        <v>21.975050234427332</v>
      </c>
    </row>
  </sheetData>
  <mergeCells count="5">
    <mergeCell ref="C2:E2"/>
    <mergeCell ref="G2:I2"/>
    <mergeCell ref="K2:M2"/>
    <mergeCell ref="O2:Q2"/>
    <mergeCell ref="S2:U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RowHeight="13.5" x14ac:dyDescent="0.25"/>
  <cols>
    <col min="1" max="1" width="7.42578125" style="1" customWidth="1"/>
    <col min="2" max="2" width="12.42578125" style="1" customWidth="1"/>
    <col min="3" max="3" width="1" style="1" hidden="1" customWidth="1"/>
    <col min="4" max="6" width="7.5703125" style="1" customWidth="1"/>
    <col min="7" max="7" width="1.5703125" style="1" customWidth="1"/>
    <col min="8" max="10" width="7.5703125" style="1" customWidth="1"/>
    <col min="11" max="11" width="1.5703125" style="1" customWidth="1"/>
    <col min="12" max="14" width="7.5703125" style="1" customWidth="1"/>
    <col min="15" max="15" width="1.5703125" style="1" customWidth="1"/>
    <col min="16" max="18" width="7.5703125" style="1" customWidth="1"/>
    <col min="19" max="19" width="1.28515625" style="1" customWidth="1"/>
    <col min="20" max="20" width="8.140625" style="1" customWidth="1"/>
    <col min="21" max="22" width="7.5703125" style="1" customWidth="1"/>
    <col min="23" max="16384" width="9.140625" style="1"/>
  </cols>
  <sheetData>
    <row r="1" spans="1:22" x14ac:dyDescent="0.25">
      <c r="A1" s="2" t="s">
        <v>70</v>
      </c>
    </row>
    <row r="2" spans="1:22" s="2" customFormat="1" x14ac:dyDescent="0.25">
      <c r="D2" s="54" t="s">
        <v>53</v>
      </c>
      <c r="E2" s="55"/>
      <c r="F2" s="56"/>
      <c r="G2" s="7"/>
      <c r="H2" s="50" t="s">
        <v>54</v>
      </c>
      <c r="I2" s="51"/>
      <c r="J2" s="52"/>
      <c r="K2" s="7"/>
      <c r="L2" s="50" t="s">
        <v>55</v>
      </c>
      <c r="M2" s="51"/>
      <c r="N2" s="52"/>
      <c r="O2" s="7"/>
      <c r="P2" s="50" t="s">
        <v>56</v>
      </c>
      <c r="Q2" s="51"/>
      <c r="R2" s="52"/>
      <c r="S2" s="8"/>
      <c r="T2" s="50" t="s">
        <v>57</v>
      </c>
      <c r="U2" s="51"/>
      <c r="V2" s="52"/>
    </row>
    <row r="3" spans="1:22" s="2" customFormat="1" x14ac:dyDescent="0.25">
      <c r="A3" s="9" t="s">
        <v>61</v>
      </c>
      <c r="B3" s="9" t="s">
        <v>0</v>
      </c>
      <c r="C3" s="9" t="s">
        <v>1</v>
      </c>
      <c r="D3" s="10" t="s">
        <v>58</v>
      </c>
      <c r="E3" s="10" t="s">
        <v>59</v>
      </c>
      <c r="F3" s="11" t="s">
        <v>60</v>
      </c>
      <c r="G3" s="45"/>
      <c r="H3" s="10" t="s">
        <v>58</v>
      </c>
      <c r="I3" s="10" t="s">
        <v>59</v>
      </c>
      <c r="J3" s="11" t="s">
        <v>60</v>
      </c>
      <c r="K3" s="45"/>
      <c r="L3" s="10" t="s">
        <v>58</v>
      </c>
      <c r="M3" s="10" t="s">
        <v>59</v>
      </c>
      <c r="N3" s="11" t="s">
        <v>60</v>
      </c>
      <c r="O3" s="45"/>
      <c r="P3" s="10" t="s">
        <v>58</v>
      </c>
      <c r="Q3" s="10" t="s">
        <v>59</v>
      </c>
      <c r="R3" s="11" t="s">
        <v>60</v>
      </c>
      <c r="S3" s="19"/>
      <c r="T3" s="10" t="s">
        <v>58</v>
      </c>
      <c r="U3" s="10" t="s">
        <v>59</v>
      </c>
      <c r="V3" s="11" t="s">
        <v>60</v>
      </c>
    </row>
    <row r="4" spans="1:22" s="2" customFormat="1" ht="12.75" customHeight="1" x14ac:dyDescent="0.25">
      <c r="A4" s="3" t="str">
        <f>[1]Sheet1!A2</f>
        <v>AL</v>
      </c>
      <c r="B4" s="28" t="str">
        <f>[1]Sheet1!B2</f>
        <v>AL</v>
      </c>
      <c r="C4" s="29">
        <f>[1]Sheet1!C2</f>
        <v>2</v>
      </c>
      <c r="D4" s="29">
        <f>[1]Sheet1!D2</f>
        <v>0</v>
      </c>
      <c r="E4" s="29">
        <f>[1]Sheet1!E2</f>
        <v>0</v>
      </c>
      <c r="F4" s="30" t="str">
        <f t="shared" ref="F4:F61" si="0">IF(ISERROR(D4/E4),"",D4/E4)</f>
        <v/>
      </c>
      <c r="G4" s="16"/>
      <c r="H4" s="29">
        <f>[1]Sheet1!F2</f>
        <v>3.9</v>
      </c>
      <c r="I4" s="29">
        <f>[1]Sheet1!G2</f>
        <v>0.2</v>
      </c>
      <c r="J4" s="30">
        <f t="shared" ref="J4:J61" si="1">IF(ISERROR(H4/I4),"",H4/I4)</f>
        <v>19.5</v>
      </c>
      <c r="K4" s="16"/>
      <c r="L4" s="30">
        <f t="shared" ref="L4:L13" si="2">D4+H4</f>
        <v>3.9</v>
      </c>
      <c r="M4" s="30">
        <f t="shared" ref="M4:M13" si="3">E4+I4</f>
        <v>0.2</v>
      </c>
      <c r="N4" s="30">
        <f t="shared" ref="N4:N21" si="4">L4/M4</f>
        <v>19.5</v>
      </c>
      <c r="O4" s="16"/>
      <c r="P4" s="29">
        <f>[1]Sheet1!H2</f>
        <v>0</v>
      </c>
      <c r="Q4" s="29">
        <f>[1]Sheet1!I2</f>
        <v>0</v>
      </c>
      <c r="R4" s="30" t="str">
        <f t="shared" ref="R4:R61" si="5">IF(ISERROR(P4/Q4),"",P4/Q4)</f>
        <v/>
      </c>
      <c r="S4" s="15"/>
      <c r="T4" s="30">
        <f t="shared" ref="T4:T13" si="6">L4+P4</f>
        <v>3.9</v>
      </c>
      <c r="U4" s="30">
        <f t="shared" ref="U4:U13" si="7">M4+Q4</f>
        <v>0.2</v>
      </c>
      <c r="V4" s="30">
        <f t="shared" ref="V4:V21" si="8">T4/U4</f>
        <v>19.5</v>
      </c>
    </row>
    <row r="5" spans="1:22" ht="12.75" customHeight="1" x14ac:dyDescent="0.25">
      <c r="A5" s="3"/>
      <c r="B5" s="20" t="str">
        <f>[1]Sheet1!B3</f>
        <v>ART</v>
      </c>
      <c r="C5" s="18">
        <f>[1]Sheet1!C3</f>
        <v>136</v>
      </c>
      <c r="D5" s="18">
        <f>[1]Sheet1!D3</f>
        <v>199.57</v>
      </c>
      <c r="E5" s="18">
        <f>[1]Sheet1!E3</f>
        <v>5.93</v>
      </c>
      <c r="F5" s="17">
        <f t="shared" si="0"/>
        <v>33.654300168634066</v>
      </c>
      <c r="G5" s="17"/>
      <c r="H5" s="18">
        <f>[1]Sheet1!F3</f>
        <v>196.83</v>
      </c>
      <c r="I5" s="18">
        <f>[1]Sheet1!G3</f>
        <v>11.23</v>
      </c>
      <c r="J5" s="17">
        <f t="shared" si="1"/>
        <v>17.527159394479074</v>
      </c>
      <c r="K5" s="17"/>
      <c r="L5" s="17">
        <f t="shared" si="2"/>
        <v>396.4</v>
      </c>
      <c r="M5" s="17">
        <f t="shared" si="3"/>
        <v>17.16</v>
      </c>
      <c r="N5" s="17">
        <f t="shared" si="4"/>
        <v>23.100233100233098</v>
      </c>
      <c r="O5" s="17"/>
      <c r="P5" s="18">
        <f>[1]Sheet1!H3</f>
        <v>18.920000000000002</v>
      </c>
      <c r="Q5" s="18">
        <f>[1]Sheet1!I3</f>
        <v>2.42</v>
      </c>
      <c r="R5" s="17">
        <f t="shared" si="5"/>
        <v>7.8181818181818192</v>
      </c>
      <c r="S5" s="18"/>
      <c r="T5" s="17">
        <f t="shared" si="6"/>
        <v>415.32</v>
      </c>
      <c r="U5" s="17">
        <f t="shared" si="7"/>
        <v>19.579999999999998</v>
      </c>
      <c r="V5" s="17">
        <f t="shared" si="8"/>
        <v>21.211440245148111</v>
      </c>
    </row>
    <row r="6" spans="1:22" ht="12.75" customHeight="1" x14ac:dyDescent="0.25">
      <c r="A6" s="3"/>
      <c r="B6" s="20" t="str">
        <f>[1]Sheet1!B4</f>
        <v>COMS</v>
      </c>
      <c r="C6" s="18">
        <f>[1]Sheet1!C4</f>
        <v>116</v>
      </c>
      <c r="D6" s="18">
        <f>[1]Sheet1!D4</f>
        <v>350.23</v>
      </c>
      <c r="E6" s="18">
        <f>[1]Sheet1!E4</f>
        <v>14.22</v>
      </c>
      <c r="F6" s="17">
        <f t="shared" si="0"/>
        <v>24.629395218002813</v>
      </c>
      <c r="G6" s="17"/>
      <c r="H6" s="18">
        <f>[1]Sheet1!F4</f>
        <v>184.47</v>
      </c>
      <c r="I6" s="18">
        <f>[1]Sheet1!G4</f>
        <v>11.01</v>
      </c>
      <c r="J6" s="17">
        <f t="shared" si="1"/>
        <v>16.754768392370572</v>
      </c>
      <c r="K6" s="17"/>
      <c r="L6" s="17">
        <f t="shared" si="2"/>
        <v>534.70000000000005</v>
      </c>
      <c r="M6" s="17">
        <f t="shared" si="3"/>
        <v>25.23</v>
      </c>
      <c r="N6" s="17">
        <f t="shared" si="4"/>
        <v>21.193024177566389</v>
      </c>
      <c r="O6" s="17"/>
      <c r="P6" s="18">
        <f>[1]Sheet1!H4</f>
        <v>25.58</v>
      </c>
      <c r="Q6" s="18">
        <f>[1]Sheet1!I4</f>
        <v>2.54</v>
      </c>
      <c r="R6" s="17">
        <f t="shared" si="5"/>
        <v>10.070866141732283</v>
      </c>
      <c r="S6" s="18"/>
      <c r="T6" s="17">
        <f t="shared" si="6"/>
        <v>560.28000000000009</v>
      </c>
      <c r="U6" s="17">
        <f t="shared" si="7"/>
        <v>27.77</v>
      </c>
      <c r="V6" s="17">
        <f t="shared" si="8"/>
        <v>20.175729204177173</v>
      </c>
    </row>
    <row r="7" spans="1:22" ht="12.75" customHeight="1" x14ac:dyDescent="0.25">
      <c r="A7" s="3"/>
      <c r="B7" s="20" t="str">
        <f>[1]Sheet1!B5</f>
        <v>ENGL</v>
      </c>
      <c r="C7" s="18">
        <f>[1]Sheet1!C5</f>
        <v>143</v>
      </c>
      <c r="D7" s="18">
        <f>[1]Sheet1!D5</f>
        <v>620.13</v>
      </c>
      <c r="E7" s="18">
        <f>[1]Sheet1!E5</f>
        <v>25.23</v>
      </c>
      <c r="F7" s="17">
        <f t="shared" si="0"/>
        <v>24.579072532699168</v>
      </c>
      <c r="G7" s="17"/>
      <c r="H7" s="18">
        <f>[1]Sheet1!F5</f>
        <v>171.17</v>
      </c>
      <c r="I7" s="18">
        <f>[1]Sheet1!G5</f>
        <v>12.14</v>
      </c>
      <c r="J7" s="17">
        <f t="shared" si="1"/>
        <v>14.0996705107084</v>
      </c>
      <c r="K7" s="17"/>
      <c r="L7" s="17">
        <f t="shared" si="2"/>
        <v>791.3</v>
      </c>
      <c r="M7" s="17">
        <f t="shared" si="3"/>
        <v>37.370000000000005</v>
      </c>
      <c r="N7" s="17">
        <f t="shared" si="4"/>
        <v>21.174739095531169</v>
      </c>
      <c r="O7" s="17"/>
      <c r="P7" s="18">
        <f>[1]Sheet1!H5</f>
        <v>14.5</v>
      </c>
      <c r="Q7" s="18">
        <f>[1]Sheet1!I5</f>
        <v>1.1499999999999999</v>
      </c>
      <c r="R7" s="17">
        <f t="shared" si="5"/>
        <v>12.608695652173914</v>
      </c>
      <c r="S7" s="18"/>
      <c r="T7" s="17">
        <f t="shared" si="6"/>
        <v>805.8</v>
      </c>
      <c r="U7" s="17">
        <f t="shared" si="7"/>
        <v>38.520000000000003</v>
      </c>
      <c r="V7" s="17">
        <f t="shared" si="8"/>
        <v>20.919003115264793</v>
      </c>
    </row>
    <row r="8" spans="1:22" ht="12.75" customHeight="1" x14ac:dyDescent="0.25">
      <c r="A8" s="3"/>
      <c r="B8" s="20" t="str">
        <f>[1]Sheet1!B6</f>
        <v>LBS</v>
      </c>
      <c r="C8" s="18">
        <f>[1]Sheet1!C6</f>
        <v>20</v>
      </c>
      <c r="D8" s="18">
        <f>[1]Sheet1!D6</f>
        <v>35.47</v>
      </c>
      <c r="E8" s="18">
        <f>[1]Sheet1!E6</f>
        <v>1.51</v>
      </c>
      <c r="F8" s="17">
        <f t="shared" si="0"/>
        <v>23.490066225165563</v>
      </c>
      <c r="G8" s="17"/>
      <c r="H8" s="18">
        <f>[1]Sheet1!F6</f>
        <v>90</v>
      </c>
      <c r="I8" s="18">
        <f>[1]Sheet1!G6</f>
        <v>2.96</v>
      </c>
      <c r="J8" s="17">
        <f t="shared" si="1"/>
        <v>30.405405405405407</v>
      </c>
      <c r="K8" s="17"/>
      <c r="L8" s="17">
        <f t="shared" si="2"/>
        <v>125.47</v>
      </c>
      <c r="M8" s="17">
        <f t="shared" si="3"/>
        <v>4.47</v>
      </c>
      <c r="N8" s="17">
        <f t="shared" si="4"/>
        <v>28.069351230425056</v>
      </c>
      <c r="O8" s="17"/>
      <c r="P8" s="18">
        <f>[1]Sheet1!H6</f>
        <v>3</v>
      </c>
      <c r="Q8" s="18">
        <f>[1]Sheet1!I6</f>
        <v>0.5</v>
      </c>
      <c r="R8" s="17">
        <f t="shared" si="5"/>
        <v>6</v>
      </c>
      <c r="S8" s="18"/>
      <c r="T8" s="17">
        <f t="shared" si="6"/>
        <v>128.47</v>
      </c>
      <c r="U8" s="17">
        <f t="shared" si="7"/>
        <v>4.97</v>
      </c>
      <c r="V8" s="17">
        <f t="shared" si="8"/>
        <v>25.849094567404428</v>
      </c>
    </row>
    <row r="9" spans="1:22" ht="12.75" customHeight="1" x14ac:dyDescent="0.25">
      <c r="A9" s="3"/>
      <c r="B9" s="20" t="str">
        <f>[1]Sheet1!B7</f>
        <v>MLL</v>
      </c>
      <c r="C9" s="18">
        <f>[1]Sheet1!C7</f>
        <v>58</v>
      </c>
      <c r="D9" s="18">
        <f>[1]Sheet1!D7</f>
        <v>187.87</v>
      </c>
      <c r="E9" s="18">
        <f>[1]Sheet1!E7</f>
        <v>7.75</v>
      </c>
      <c r="F9" s="17">
        <f t="shared" si="0"/>
        <v>24.241290322580646</v>
      </c>
      <c r="G9" s="17"/>
      <c r="H9" s="18">
        <f>[1]Sheet1!F7</f>
        <v>72.27</v>
      </c>
      <c r="I9" s="18">
        <f>[1]Sheet1!G7</f>
        <v>7.29</v>
      </c>
      <c r="J9" s="17">
        <f t="shared" si="1"/>
        <v>9.913580246913579</v>
      </c>
      <c r="K9" s="17"/>
      <c r="L9" s="17">
        <f t="shared" si="2"/>
        <v>260.14</v>
      </c>
      <c r="M9" s="17">
        <f t="shared" si="3"/>
        <v>15.04</v>
      </c>
      <c r="N9" s="17">
        <f t="shared" si="4"/>
        <v>17.29654255319149</v>
      </c>
      <c r="O9" s="17"/>
      <c r="P9" s="18">
        <f>[1]Sheet1!H7</f>
        <v>6.75</v>
      </c>
      <c r="Q9" s="18">
        <f>[1]Sheet1!I7</f>
        <v>0.68</v>
      </c>
      <c r="R9" s="17">
        <f t="shared" si="5"/>
        <v>9.9264705882352935</v>
      </c>
      <c r="S9" s="18"/>
      <c r="T9" s="17">
        <f t="shared" si="6"/>
        <v>266.89</v>
      </c>
      <c r="U9" s="17">
        <f t="shared" si="7"/>
        <v>15.719999999999999</v>
      </c>
      <c r="V9" s="17">
        <f t="shared" si="8"/>
        <v>16.977735368956743</v>
      </c>
    </row>
    <row r="10" spans="1:22" ht="12.75" customHeight="1" x14ac:dyDescent="0.25">
      <c r="A10" s="3"/>
      <c r="B10" s="20" t="str">
        <f>[1]Sheet1!B8</f>
        <v>MTD</v>
      </c>
      <c r="C10" s="18">
        <f>[1]Sheet1!C8</f>
        <v>205</v>
      </c>
      <c r="D10" s="18">
        <f>[1]Sheet1!D8</f>
        <v>130.03</v>
      </c>
      <c r="E10" s="18">
        <f>[1]Sheet1!E8</f>
        <v>7.6</v>
      </c>
      <c r="F10" s="17">
        <f t="shared" si="0"/>
        <v>17.109210526315792</v>
      </c>
      <c r="G10" s="17"/>
      <c r="H10" s="18">
        <f>[1]Sheet1!F8</f>
        <v>111.25</v>
      </c>
      <c r="I10" s="18">
        <f>[1]Sheet1!G8</f>
        <v>13.46</v>
      </c>
      <c r="J10" s="17">
        <f t="shared" si="1"/>
        <v>8.2652303120356603</v>
      </c>
      <c r="K10" s="17"/>
      <c r="L10" s="17">
        <f t="shared" si="2"/>
        <v>241.28</v>
      </c>
      <c r="M10" s="17">
        <f t="shared" si="3"/>
        <v>21.060000000000002</v>
      </c>
      <c r="N10" s="17">
        <f t="shared" si="4"/>
        <v>11.456790123456789</v>
      </c>
      <c r="O10" s="17"/>
      <c r="P10" s="18">
        <f>[1]Sheet1!H8</f>
        <v>17.079999999999998</v>
      </c>
      <c r="Q10" s="18">
        <f>[1]Sheet1!I8</f>
        <v>4.3099999999999996</v>
      </c>
      <c r="R10" s="17">
        <f t="shared" si="5"/>
        <v>3.9628770301624128</v>
      </c>
      <c r="S10" s="18"/>
      <c r="T10" s="17">
        <f t="shared" si="6"/>
        <v>258.36</v>
      </c>
      <c r="U10" s="17">
        <f t="shared" si="7"/>
        <v>25.37</v>
      </c>
      <c r="V10" s="17">
        <f t="shared" si="8"/>
        <v>10.183681513598739</v>
      </c>
    </row>
    <row r="11" spans="1:22" ht="12.75" customHeight="1" x14ac:dyDescent="0.25">
      <c r="A11" s="3"/>
      <c r="B11" s="20" t="str">
        <f>[1]Sheet1!B9</f>
        <v>PHIL</v>
      </c>
      <c r="C11" s="18">
        <f>[1]Sheet1!C9</f>
        <v>44</v>
      </c>
      <c r="D11" s="18">
        <f>[1]Sheet1!D9</f>
        <v>262.67</v>
      </c>
      <c r="E11" s="18">
        <f>[1]Sheet1!E9</f>
        <v>5.56</v>
      </c>
      <c r="F11" s="17">
        <f t="shared" si="0"/>
        <v>47.242805755395686</v>
      </c>
      <c r="G11" s="17"/>
      <c r="H11" s="18">
        <f>[1]Sheet1!F9</f>
        <v>168.33</v>
      </c>
      <c r="I11" s="18">
        <f>[1]Sheet1!G9</f>
        <v>5.41</v>
      </c>
      <c r="J11" s="17">
        <f t="shared" si="1"/>
        <v>31.11460258780037</v>
      </c>
      <c r="K11" s="17"/>
      <c r="L11" s="17">
        <f t="shared" si="2"/>
        <v>431</v>
      </c>
      <c r="M11" s="17">
        <f t="shared" si="3"/>
        <v>10.969999999999999</v>
      </c>
      <c r="N11" s="17">
        <f t="shared" si="4"/>
        <v>39.28896991795807</v>
      </c>
      <c r="O11" s="17"/>
      <c r="P11" s="18">
        <f>[1]Sheet1!H9</f>
        <v>10.08</v>
      </c>
      <c r="Q11" s="18">
        <f>[1]Sheet1!I9</f>
        <v>2.1800000000000002</v>
      </c>
      <c r="R11" s="17">
        <f t="shared" si="5"/>
        <v>4.6238532110091741</v>
      </c>
      <c r="S11" s="18"/>
      <c r="T11" s="17">
        <f t="shared" si="6"/>
        <v>441.08</v>
      </c>
      <c r="U11" s="17">
        <f t="shared" si="7"/>
        <v>13.149999999999999</v>
      </c>
      <c r="V11" s="17">
        <f t="shared" si="8"/>
        <v>33.542205323193919</v>
      </c>
    </row>
    <row r="12" spans="1:22" ht="12.75" customHeight="1" x14ac:dyDescent="0.25">
      <c r="A12" s="3"/>
      <c r="B12" s="20" t="str">
        <f>[1]Sheet1!B10</f>
        <v>TVF</v>
      </c>
      <c r="C12" s="18">
        <f>[1]Sheet1!C10</f>
        <v>96</v>
      </c>
      <c r="D12" s="18">
        <f>[1]Sheet1!D10</f>
        <v>81.73</v>
      </c>
      <c r="E12" s="18">
        <f>[1]Sheet1!E10</f>
        <v>2.83</v>
      </c>
      <c r="F12" s="17">
        <f t="shared" si="0"/>
        <v>28.879858657243815</v>
      </c>
      <c r="G12" s="17"/>
      <c r="H12" s="18">
        <f>[1]Sheet1!F10</f>
        <v>245.2</v>
      </c>
      <c r="I12" s="18">
        <f>[1]Sheet1!G10</f>
        <v>9.64</v>
      </c>
      <c r="J12" s="17">
        <f t="shared" si="1"/>
        <v>25.435684647302903</v>
      </c>
      <c r="K12" s="17"/>
      <c r="L12" s="17">
        <f t="shared" si="2"/>
        <v>326.93</v>
      </c>
      <c r="M12" s="17">
        <f t="shared" si="3"/>
        <v>12.47</v>
      </c>
      <c r="N12" s="17">
        <f t="shared" si="4"/>
        <v>26.217321571772253</v>
      </c>
      <c r="O12" s="17"/>
      <c r="P12" s="18">
        <f>[1]Sheet1!H10</f>
        <v>37.83</v>
      </c>
      <c r="Q12" s="18">
        <f>[1]Sheet1!I10</f>
        <v>6.21</v>
      </c>
      <c r="R12" s="17">
        <f t="shared" si="5"/>
        <v>6.0917874396135261</v>
      </c>
      <c r="S12" s="18"/>
      <c r="T12" s="17">
        <f t="shared" si="6"/>
        <v>364.76</v>
      </c>
      <c r="U12" s="17">
        <f t="shared" si="7"/>
        <v>18.68</v>
      </c>
      <c r="V12" s="17">
        <f t="shared" si="8"/>
        <v>19.526766595289079</v>
      </c>
    </row>
    <row r="13" spans="1:22" ht="12.75" customHeight="1" x14ac:dyDescent="0.25">
      <c r="A13" s="3"/>
      <c r="B13" s="31" t="s">
        <v>51</v>
      </c>
      <c r="C13" s="31">
        <f>SUM(C2:C11)</f>
        <v>724</v>
      </c>
      <c r="D13" s="31">
        <f>SUM(D4:D12)</f>
        <v>1867.7</v>
      </c>
      <c r="E13" s="31">
        <f>SUM(E4:E12)</f>
        <v>70.63</v>
      </c>
      <c r="F13" s="32">
        <f t="shared" si="0"/>
        <v>26.443437632733968</v>
      </c>
      <c r="G13" s="32"/>
      <c r="H13" s="31">
        <f>SUM(H4:H12)</f>
        <v>1243.42</v>
      </c>
      <c r="I13" s="31">
        <f>SUM(I4:I12)</f>
        <v>73.34</v>
      </c>
      <c r="J13" s="32">
        <f t="shared" si="1"/>
        <v>16.954185983092447</v>
      </c>
      <c r="K13" s="32"/>
      <c r="L13" s="31">
        <f t="shared" si="2"/>
        <v>3111.12</v>
      </c>
      <c r="M13" s="32">
        <f t="shared" si="3"/>
        <v>143.97</v>
      </c>
      <c r="N13" s="32">
        <f>L13/M13</f>
        <v>21.609501979579079</v>
      </c>
      <c r="O13" s="32"/>
      <c r="P13" s="31">
        <f>SUM(P4:P12)</f>
        <v>133.74</v>
      </c>
      <c r="Q13" s="31">
        <f>SUM(Q4:Q12)</f>
        <v>19.989999999999998</v>
      </c>
      <c r="R13" s="32">
        <f t="shared" si="5"/>
        <v>6.6903451725862944</v>
      </c>
      <c r="S13" s="31"/>
      <c r="T13" s="32">
        <f t="shared" si="6"/>
        <v>3244.8599999999997</v>
      </c>
      <c r="U13" s="32">
        <f t="shared" si="7"/>
        <v>163.96</v>
      </c>
      <c r="V13" s="32">
        <f>T13/U13</f>
        <v>19.790558672847034</v>
      </c>
    </row>
    <row r="14" spans="1:22" ht="9" customHeight="1" x14ac:dyDescent="0.25">
      <c r="A14" s="3"/>
      <c r="B14" s="3"/>
      <c r="C14" s="4"/>
      <c r="D14" s="4"/>
      <c r="E14" s="4"/>
      <c r="F14" s="5"/>
      <c r="G14" s="5"/>
      <c r="H14" s="4"/>
      <c r="I14" s="4"/>
      <c r="J14" s="5"/>
      <c r="K14" s="5"/>
      <c r="L14" s="5"/>
      <c r="M14" s="5"/>
      <c r="N14" s="5"/>
      <c r="O14" s="5"/>
      <c r="P14" s="4"/>
      <c r="Q14" s="4"/>
      <c r="R14" s="5"/>
      <c r="S14" s="4"/>
      <c r="T14" s="5"/>
      <c r="U14" s="5"/>
      <c r="V14" s="5"/>
    </row>
    <row r="15" spans="1:22" ht="12.75" customHeight="1" x14ac:dyDescent="0.25">
      <c r="A15" s="3" t="str">
        <f>[1]Sheet1!A11</f>
        <v>BE</v>
      </c>
      <c r="B15" s="28" t="str">
        <f>[1]Sheet1!B11</f>
        <v>ACCT</v>
      </c>
      <c r="C15" s="29">
        <f>[1]Sheet1!C11</f>
        <v>52</v>
      </c>
      <c r="D15" s="29">
        <f>[1]Sheet1!D11</f>
        <v>81.47</v>
      </c>
      <c r="E15" s="29">
        <f>[1]Sheet1!E11</f>
        <v>2.2799999999999998</v>
      </c>
      <c r="F15" s="30">
        <f t="shared" ref="F15" si="9">IF(ISERROR(D15/E15),"",D15/E15)</f>
        <v>35.732456140350877</v>
      </c>
      <c r="G15" s="30"/>
      <c r="H15" s="29">
        <f>[1]Sheet1!F11</f>
        <v>311.58</v>
      </c>
      <c r="I15" s="29">
        <f>[1]Sheet1!G11</f>
        <v>12.35</v>
      </c>
      <c r="J15" s="30">
        <f t="shared" ref="J15" si="10">IF(ISERROR(H15/I15),"",H15/I15)</f>
        <v>25.229149797570848</v>
      </c>
      <c r="K15" s="30"/>
      <c r="L15" s="30">
        <f t="shared" ref="L15:M22" si="11">D15+H15</f>
        <v>393.04999999999995</v>
      </c>
      <c r="M15" s="30">
        <f t="shared" si="11"/>
        <v>14.629999999999999</v>
      </c>
      <c r="N15" s="30">
        <f t="shared" ref="N15" si="12">L15/M15</f>
        <v>26.866028708133971</v>
      </c>
      <c r="O15" s="30"/>
      <c r="P15" s="29">
        <f>[1]Sheet1!H11</f>
        <v>34.130000000000003</v>
      </c>
      <c r="Q15" s="29">
        <f>[1]Sheet1!I11</f>
        <v>2.37</v>
      </c>
      <c r="R15" s="30">
        <f t="shared" ref="R15" si="13">IF(ISERROR(P15/Q15),"",P15/Q15)</f>
        <v>14.40084388185654</v>
      </c>
      <c r="S15" s="29"/>
      <c r="T15" s="30">
        <f t="shared" ref="T15:U22" si="14">L15+P15</f>
        <v>427.17999999999995</v>
      </c>
      <c r="U15" s="30">
        <f t="shared" si="14"/>
        <v>17</v>
      </c>
      <c r="V15" s="30">
        <f t="shared" ref="V15" si="15">T15/U15</f>
        <v>25.128235294117644</v>
      </c>
    </row>
    <row r="16" spans="1:22" ht="12.75" customHeight="1" x14ac:dyDescent="0.25">
      <c r="A16" s="3"/>
      <c r="B16" s="20" t="str">
        <f>[1]Sheet1!B12</f>
        <v>BE</v>
      </c>
      <c r="C16" s="18">
        <f>[1]Sheet1!C12</f>
        <v>25</v>
      </c>
      <c r="D16" s="18">
        <f>[1]Sheet1!D12</f>
        <v>17.600000000000001</v>
      </c>
      <c r="E16" s="18">
        <f>[1]Sheet1!E12</f>
        <v>0.93</v>
      </c>
      <c r="F16" s="17">
        <f t="shared" si="0"/>
        <v>18.9247311827957</v>
      </c>
      <c r="G16" s="17"/>
      <c r="H16" s="18">
        <f>[1]Sheet1!F12</f>
        <v>82</v>
      </c>
      <c r="I16" s="18">
        <f>[1]Sheet1!G12</f>
        <v>3.27</v>
      </c>
      <c r="J16" s="17">
        <f t="shared" si="1"/>
        <v>25.076452599388379</v>
      </c>
      <c r="K16" s="17"/>
      <c r="L16" s="17">
        <f t="shared" si="11"/>
        <v>99.6</v>
      </c>
      <c r="M16" s="17">
        <f t="shared" si="11"/>
        <v>4.2</v>
      </c>
      <c r="N16" s="17">
        <f t="shared" si="4"/>
        <v>23.714285714285712</v>
      </c>
      <c r="O16" s="17"/>
      <c r="P16" s="18">
        <f>[1]Sheet1!H12</f>
        <v>28.58</v>
      </c>
      <c r="Q16" s="18">
        <f>[1]Sheet1!I12</f>
        <v>3.04</v>
      </c>
      <c r="R16" s="17">
        <f t="shared" si="5"/>
        <v>9.4013157894736832</v>
      </c>
      <c r="S16" s="18"/>
      <c r="T16" s="17">
        <f t="shared" si="14"/>
        <v>128.18</v>
      </c>
      <c r="U16" s="17">
        <f t="shared" si="14"/>
        <v>7.24</v>
      </c>
      <c r="V16" s="17">
        <f t="shared" si="8"/>
        <v>17.704419889502763</v>
      </c>
    </row>
    <row r="17" spans="1:22" ht="12.75" customHeight="1" x14ac:dyDescent="0.25">
      <c r="A17" s="3"/>
      <c r="B17" s="20" t="str">
        <f>[1]Sheet1!B13</f>
        <v>CIS</v>
      </c>
      <c r="C17" s="18">
        <f>[1]Sheet1!C13</f>
        <v>32</v>
      </c>
      <c r="D17" s="18">
        <f>[1]Sheet1!D13</f>
        <v>54.87</v>
      </c>
      <c r="E17" s="18">
        <f>[1]Sheet1!E13</f>
        <v>2.38</v>
      </c>
      <c r="F17" s="17">
        <f t="shared" si="0"/>
        <v>23.054621848739497</v>
      </c>
      <c r="G17" s="17"/>
      <c r="H17" s="18">
        <f>[1]Sheet1!F13</f>
        <v>128.87</v>
      </c>
      <c r="I17" s="18">
        <f>[1]Sheet1!G13</f>
        <v>5.59</v>
      </c>
      <c r="J17" s="17">
        <f t="shared" si="1"/>
        <v>23.05366726296959</v>
      </c>
      <c r="K17" s="17"/>
      <c r="L17" s="17">
        <f t="shared" si="11"/>
        <v>183.74</v>
      </c>
      <c r="M17" s="17">
        <f t="shared" si="11"/>
        <v>7.97</v>
      </c>
      <c r="N17" s="17">
        <f t="shared" si="4"/>
        <v>23.05395232120452</v>
      </c>
      <c r="O17" s="17"/>
      <c r="P17" s="18">
        <f>[1]Sheet1!H13</f>
        <v>27.88</v>
      </c>
      <c r="Q17" s="18">
        <f>[1]Sheet1!I13</f>
        <v>1.83</v>
      </c>
      <c r="R17" s="17">
        <f t="shared" si="5"/>
        <v>15.234972677595627</v>
      </c>
      <c r="S17" s="18"/>
      <c r="T17" s="17">
        <f t="shared" si="14"/>
        <v>211.62</v>
      </c>
      <c r="U17" s="17">
        <f t="shared" si="14"/>
        <v>9.8000000000000007</v>
      </c>
      <c r="V17" s="17">
        <f t="shared" si="8"/>
        <v>21.593877551020405</v>
      </c>
    </row>
    <row r="18" spans="1:22" ht="12.75" customHeight="1" x14ac:dyDescent="0.25">
      <c r="A18" s="3"/>
      <c r="B18" s="20" t="str">
        <f>[1]Sheet1!B14</f>
        <v>ECON</v>
      </c>
      <c r="C18" s="18">
        <f>[1]Sheet1!C14</f>
        <v>44</v>
      </c>
      <c r="D18" s="18">
        <f>[1]Sheet1!D14</f>
        <v>127.33</v>
      </c>
      <c r="E18" s="18">
        <f>[1]Sheet1!E14</f>
        <v>4.54</v>
      </c>
      <c r="F18" s="17">
        <f t="shared" si="0"/>
        <v>28.046255506607928</v>
      </c>
      <c r="G18" s="17"/>
      <c r="H18" s="18">
        <f>[1]Sheet1!F14</f>
        <v>194.47</v>
      </c>
      <c r="I18" s="18">
        <f>[1]Sheet1!G14</f>
        <v>7.67</v>
      </c>
      <c r="J18" s="17">
        <f t="shared" si="1"/>
        <v>25.354628422425034</v>
      </c>
      <c r="K18" s="17"/>
      <c r="L18" s="17">
        <f t="shared" si="11"/>
        <v>321.8</v>
      </c>
      <c r="M18" s="17">
        <f t="shared" si="11"/>
        <v>12.21</v>
      </c>
      <c r="N18" s="17">
        <f t="shared" si="4"/>
        <v>26.355446355446354</v>
      </c>
      <c r="O18" s="17"/>
      <c r="P18" s="18">
        <f>[1]Sheet1!H14</f>
        <v>7.42</v>
      </c>
      <c r="Q18" s="18">
        <f>[1]Sheet1!I14</f>
        <v>0.76</v>
      </c>
      <c r="R18" s="17">
        <f t="shared" si="5"/>
        <v>9.7631578947368425</v>
      </c>
      <c r="S18" s="18"/>
      <c r="T18" s="17">
        <f t="shared" si="14"/>
        <v>329.22</v>
      </c>
      <c r="U18" s="17">
        <f t="shared" si="14"/>
        <v>12.97</v>
      </c>
      <c r="V18" s="17">
        <f t="shared" si="8"/>
        <v>25.383191981495759</v>
      </c>
    </row>
    <row r="19" spans="1:22" ht="12.75" customHeight="1" x14ac:dyDescent="0.25">
      <c r="A19" s="3"/>
      <c r="B19" s="20" t="str">
        <f>[1]Sheet1!B15</f>
        <v>FIN</v>
      </c>
      <c r="C19" s="18">
        <f>[1]Sheet1!C15</f>
        <v>28</v>
      </c>
      <c r="D19" s="18">
        <f>[1]Sheet1!D15</f>
        <v>41.67</v>
      </c>
      <c r="E19" s="18">
        <f>[1]Sheet1!E15</f>
        <v>1.07</v>
      </c>
      <c r="F19" s="17">
        <f t="shared" si="0"/>
        <v>38.943925233644862</v>
      </c>
      <c r="G19" s="17"/>
      <c r="H19" s="18">
        <f>[1]Sheet1!F15</f>
        <v>168</v>
      </c>
      <c r="I19" s="18">
        <f>[1]Sheet1!G15</f>
        <v>7.57</v>
      </c>
      <c r="J19" s="17">
        <f t="shared" si="1"/>
        <v>22.192866578599734</v>
      </c>
      <c r="K19" s="17"/>
      <c r="L19" s="17">
        <f t="shared" si="11"/>
        <v>209.67000000000002</v>
      </c>
      <c r="M19" s="17">
        <f t="shared" si="11"/>
        <v>8.64</v>
      </c>
      <c r="N19" s="17">
        <f t="shared" si="4"/>
        <v>24.267361111111111</v>
      </c>
      <c r="O19" s="17"/>
      <c r="P19" s="18">
        <f>[1]Sheet1!H15</f>
        <v>5</v>
      </c>
      <c r="Q19" s="18">
        <f>[1]Sheet1!I15</f>
        <v>0.7</v>
      </c>
      <c r="R19" s="17">
        <f t="shared" si="5"/>
        <v>7.1428571428571432</v>
      </c>
      <c r="S19" s="18"/>
      <c r="T19" s="17">
        <f t="shared" si="14"/>
        <v>214.67000000000002</v>
      </c>
      <c r="U19" s="17">
        <f t="shared" si="14"/>
        <v>9.34</v>
      </c>
      <c r="V19" s="17">
        <f t="shared" si="8"/>
        <v>22.983940042826553</v>
      </c>
    </row>
    <row r="20" spans="1:22" ht="12.75" customHeight="1" x14ac:dyDescent="0.25">
      <c r="A20" s="3"/>
      <c r="B20" s="20" t="str">
        <f>[1]Sheet1!B16</f>
        <v>MGMT</v>
      </c>
      <c r="C20" s="18">
        <f>[1]Sheet1!C16</f>
        <v>42</v>
      </c>
      <c r="D20" s="18">
        <f>[1]Sheet1!D16</f>
        <v>0</v>
      </c>
      <c r="E20" s="18">
        <f>[1]Sheet1!E16</f>
        <v>0</v>
      </c>
      <c r="F20" s="17" t="str">
        <f t="shared" si="0"/>
        <v/>
      </c>
      <c r="G20" s="17"/>
      <c r="H20" s="18">
        <f>[1]Sheet1!F16</f>
        <v>411.6</v>
      </c>
      <c r="I20" s="18">
        <f>[1]Sheet1!G16</f>
        <v>13.36</v>
      </c>
      <c r="J20" s="17">
        <f t="shared" si="1"/>
        <v>30.808383233532936</v>
      </c>
      <c r="K20" s="17"/>
      <c r="L20" s="17">
        <f t="shared" si="11"/>
        <v>411.6</v>
      </c>
      <c r="M20" s="17">
        <f t="shared" si="11"/>
        <v>13.36</v>
      </c>
      <c r="N20" s="17">
        <f t="shared" si="4"/>
        <v>30.808383233532936</v>
      </c>
      <c r="O20" s="17"/>
      <c r="P20" s="18">
        <f>[1]Sheet1!H16</f>
        <v>15.52</v>
      </c>
      <c r="Q20" s="18">
        <f>[1]Sheet1!I16</f>
        <v>1.59</v>
      </c>
      <c r="R20" s="17">
        <f t="shared" si="5"/>
        <v>9.7610062893081757</v>
      </c>
      <c r="S20" s="18"/>
      <c r="T20" s="17">
        <f t="shared" si="14"/>
        <v>427.12</v>
      </c>
      <c r="U20" s="17">
        <f t="shared" si="14"/>
        <v>14.95</v>
      </c>
      <c r="V20" s="17">
        <f t="shared" si="8"/>
        <v>28.569899665551841</v>
      </c>
    </row>
    <row r="21" spans="1:22" ht="12.75" customHeight="1" x14ac:dyDescent="0.25">
      <c r="A21" s="3"/>
      <c r="B21" s="20" t="str">
        <f>[1]Sheet1!B17</f>
        <v>MKT</v>
      </c>
      <c r="C21" s="18">
        <f>[1]Sheet1!C17</f>
        <v>22</v>
      </c>
      <c r="D21" s="18">
        <f>[1]Sheet1!D17</f>
        <v>0</v>
      </c>
      <c r="E21" s="18">
        <f>[1]Sheet1!E17</f>
        <v>0</v>
      </c>
      <c r="F21" s="17" t="str">
        <f>IF(ISERROR(D21/E21),"",D21/E21)</f>
        <v/>
      </c>
      <c r="G21" s="17"/>
      <c r="H21" s="18">
        <f>[1]Sheet1!F17</f>
        <v>182</v>
      </c>
      <c r="I21" s="18">
        <f>[1]Sheet1!G17</f>
        <v>6.15</v>
      </c>
      <c r="J21" s="17">
        <f>IF(ISERROR(H21/I21),"",H21/I21)</f>
        <v>29.593495934959346</v>
      </c>
      <c r="K21" s="17"/>
      <c r="L21" s="17">
        <f t="shared" si="11"/>
        <v>182</v>
      </c>
      <c r="M21" s="17">
        <f t="shared" si="11"/>
        <v>6.15</v>
      </c>
      <c r="N21" s="17">
        <f t="shared" si="4"/>
        <v>29.593495934959346</v>
      </c>
      <c r="O21" s="17"/>
      <c r="P21" s="18">
        <f>[1]Sheet1!H17</f>
        <v>3.33</v>
      </c>
      <c r="Q21" s="18">
        <f>[1]Sheet1!I17</f>
        <v>0.36</v>
      </c>
      <c r="R21" s="17">
        <f>IF(ISERROR(P21/Q21),"",P21/Q21)</f>
        <v>9.25</v>
      </c>
      <c r="S21" s="18"/>
      <c r="T21" s="17">
        <f t="shared" si="14"/>
        <v>185.33</v>
      </c>
      <c r="U21" s="17">
        <f t="shared" si="14"/>
        <v>6.5100000000000007</v>
      </c>
      <c r="V21" s="17">
        <f t="shared" si="8"/>
        <v>28.468509984639017</v>
      </c>
    </row>
    <row r="22" spans="1:22" ht="12.75" customHeight="1" x14ac:dyDescent="0.25">
      <c r="A22" s="3"/>
      <c r="B22" s="31" t="s">
        <v>51</v>
      </c>
      <c r="C22" s="31">
        <f>SUM(C12:C20)</f>
        <v>1043</v>
      </c>
      <c r="D22" s="31">
        <f>SUM(D15:D21)</f>
        <v>322.94</v>
      </c>
      <c r="E22" s="31">
        <f>SUM(E15:E21)</f>
        <v>11.2</v>
      </c>
      <c r="F22" s="32">
        <f t="shared" si="0"/>
        <v>28.833928571428572</v>
      </c>
      <c r="G22" s="32"/>
      <c r="H22" s="31">
        <f>SUM(H15:H21)</f>
        <v>1478.52</v>
      </c>
      <c r="I22" s="31">
        <f>SUM(I15:I21)</f>
        <v>55.96</v>
      </c>
      <c r="J22" s="32">
        <f t="shared" si="1"/>
        <v>26.421015010721945</v>
      </c>
      <c r="K22" s="32"/>
      <c r="L22" s="31">
        <f t="shared" si="11"/>
        <v>1801.46</v>
      </c>
      <c r="M22" s="32">
        <f t="shared" si="11"/>
        <v>67.16</v>
      </c>
      <c r="N22" s="32">
        <f>L22/M22</f>
        <v>26.823406789755808</v>
      </c>
      <c r="O22" s="32"/>
      <c r="P22" s="31">
        <f>SUM(P15:P21)</f>
        <v>121.86</v>
      </c>
      <c r="Q22" s="31">
        <f>SUM(Q15:Q21)</f>
        <v>10.649999999999999</v>
      </c>
      <c r="R22" s="32">
        <f t="shared" si="5"/>
        <v>11.442253521126762</v>
      </c>
      <c r="S22" s="31"/>
      <c r="T22" s="32">
        <f t="shared" si="14"/>
        <v>1923.32</v>
      </c>
      <c r="U22" s="32">
        <f t="shared" si="14"/>
        <v>77.81</v>
      </c>
      <c r="V22" s="32">
        <f>T22/U22</f>
        <v>24.718159619586171</v>
      </c>
    </row>
    <row r="23" spans="1:22" ht="7.5" customHeight="1" x14ac:dyDescent="0.25">
      <c r="A23" s="4"/>
      <c r="B23" s="4"/>
      <c r="C23" s="4"/>
      <c r="D23" s="4"/>
      <c r="E23" s="4"/>
      <c r="F23" s="4" t="str">
        <f t="shared" si="0"/>
        <v/>
      </c>
      <c r="G23" s="4"/>
      <c r="H23" s="4"/>
      <c r="I23" s="4"/>
      <c r="J23" s="4" t="str">
        <f t="shared" si="1"/>
        <v/>
      </c>
      <c r="K23" s="4"/>
      <c r="L23" s="4"/>
      <c r="M23" s="4"/>
      <c r="N23" s="4"/>
      <c r="O23" s="4"/>
      <c r="P23" s="4"/>
      <c r="Q23" s="4"/>
      <c r="R23" s="4" t="str">
        <f t="shared" si="5"/>
        <v/>
      </c>
      <c r="S23" s="4"/>
      <c r="T23" s="4"/>
      <c r="U23" s="4"/>
      <c r="V23" s="4"/>
    </row>
    <row r="24" spans="1:22" ht="12.75" customHeight="1" x14ac:dyDescent="0.25">
      <c r="A24" s="3" t="str">
        <f>[1]Sheet1!A18</f>
        <v>CCOE</v>
      </c>
      <c r="B24" s="28" t="str">
        <f>[1]Sheet1!B18</f>
        <v>AASE</v>
      </c>
      <c r="C24" s="29">
        <f>[1]Sheet1!C18</f>
        <v>60</v>
      </c>
      <c r="D24" s="29">
        <f>[1]Sheet1!D18</f>
        <v>0</v>
      </c>
      <c r="E24" s="29">
        <f>[1]Sheet1!E18</f>
        <v>0</v>
      </c>
      <c r="F24" s="30" t="str">
        <f t="shared" si="0"/>
        <v/>
      </c>
      <c r="G24" s="30"/>
      <c r="H24" s="29">
        <f>[1]Sheet1!F18</f>
        <v>108</v>
      </c>
      <c r="I24" s="29">
        <f>[1]Sheet1!G18</f>
        <v>6</v>
      </c>
      <c r="J24" s="30">
        <f t="shared" si="1"/>
        <v>18</v>
      </c>
      <c r="K24" s="30"/>
      <c r="L24" s="30">
        <f t="shared" ref="L24:M27" si="16">D24+H24</f>
        <v>108</v>
      </c>
      <c r="M24" s="30">
        <f t="shared" si="16"/>
        <v>6</v>
      </c>
      <c r="N24" s="30">
        <f t="shared" ref="N24:N33" si="17">L24/M24</f>
        <v>18</v>
      </c>
      <c r="O24" s="30"/>
      <c r="P24" s="29">
        <f>[1]Sheet1!H18</f>
        <v>111.62</v>
      </c>
      <c r="Q24" s="29">
        <f>[1]Sheet1!I18</f>
        <v>9.07</v>
      </c>
      <c r="R24" s="30">
        <f t="shared" si="5"/>
        <v>12.306504961411246</v>
      </c>
      <c r="S24" s="29"/>
      <c r="T24" s="30">
        <f t="shared" ref="T24:U27" si="18">L24+P24</f>
        <v>219.62</v>
      </c>
      <c r="U24" s="30">
        <f t="shared" si="18"/>
        <v>15.07</v>
      </c>
      <c r="V24" s="30">
        <f t="shared" ref="V24:V33" si="19">T24/U24</f>
        <v>14.573324485733245</v>
      </c>
    </row>
    <row r="25" spans="1:22" ht="12.75" customHeight="1" x14ac:dyDescent="0.25">
      <c r="A25" s="3"/>
      <c r="B25" s="20" t="str">
        <f>[1]Sheet1!B19</f>
        <v>EDCI</v>
      </c>
      <c r="C25" s="18">
        <f>[1]Sheet1!C19</f>
        <v>93</v>
      </c>
      <c r="D25" s="18">
        <f>[1]Sheet1!D19</f>
        <v>0</v>
      </c>
      <c r="E25" s="18">
        <f>[1]Sheet1!E19</f>
        <v>0</v>
      </c>
      <c r="F25" s="17" t="str">
        <f t="shared" si="0"/>
        <v/>
      </c>
      <c r="G25" s="17"/>
      <c r="H25" s="18">
        <f>[1]Sheet1!F19</f>
        <v>174.52</v>
      </c>
      <c r="I25" s="18">
        <f>[1]Sheet1!G19</f>
        <v>11.29</v>
      </c>
      <c r="J25" s="17">
        <f t="shared" si="1"/>
        <v>15.457927369353412</v>
      </c>
      <c r="K25" s="17"/>
      <c r="L25" s="17">
        <f t="shared" si="16"/>
        <v>174.52</v>
      </c>
      <c r="M25" s="17">
        <f t="shared" si="16"/>
        <v>11.29</v>
      </c>
      <c r="N25" s="17">
        <f t="shared" si="17"/>
        <v>15.457927369353412</v>
      </c>
      <c r="O25" s="17"/>
      <c r="P25" s="18">
        <f>[1]Sheet1!H19</f>
        <v>66.88</v>
      </c>
      <c r="Q25" s="18">
        <f>[1]Sheet1!I19</f>
        <v>5.32</v>
      </c>
      <c r="R25" s="17">
        <f t="shared" si="5"/>
        <v>12.571428571428569</v>
      </c>
      <c r="S25" s="18"/>
      <c r="T25" s="17">
        <f t="shared" si="18"/>
        <v>241.4</v>
      </c>
      <c r="U25" s="17">
        <f t="shared" si="18"/>
        <v>16.61</v>
      </c>
      <c r="V25" s="17">
        <f t="shared" si="19"/>
        <v>14.53341360626129</v>
      </c>
    </row>
    <row r="26" spans="1:22" ht="12.75" customHeight="1" x14ac:dyDescent="0.25">
      <c r="A26" s="3"/>
      <c r="B26" s="20" t="str">
        <f>[1]Sheet1!B20</f>
        <v>EDSC</v>
      </c>
      <c r="C26" s="18">
        <f>[1]Sheet1!C20</f>
        <v>191</v>
      </c>
      <c r="D26" s="18">
        <f>[1]Sheet1!D20</f>
        <v>8</v>
      </c>
      <c r="E26" s="18">
        <f>[1]Sheet1!E20</f>
        <v>0.2</v>
      </c>
      <c r="F26" s="17">
        <f t="shared" si="0"/>
        <v>40</v>
      </c>
      <c r="G26" s="17"/>
      <c r="H26" s="18">
        <f>[1]Sheet1!F20</f>
        <v>296.88</v>
      </c>
      <c r="I26" s="18">
        <f>[1]Sheet1!G20</f>
        <v>9.99</v>
      </c>
      <c r="J26" s="17">
        <f t="shared" si="1"/>
        <v>29.717717717717715</v>
      </c>
      <c r="K26" s="17"/>
      <c r="L26" s="17">
        <f t="shared" si="16"/>
        <v>304.88</v>
      </c>
      <c r="M26" s="17">
        <f t="shared" si="16"/>
        <v>10.19</v>
      </c>
      <c r="N26" s="17">
        <f t="shared" si="17"/>
        <v>29.919528949950934</v>
      </c>
      <c r="O26" s="17"/>
      <c r="P26" s="18">
        <f>[1]Sheet1!H20</f>
        <v>293.60000000000002</v>
      </c>
      <c r="Q26" s="18">
        <f>[1]Sheet1!I20</f>
        <v>20.96</v>
      </c>
      <c r="R26" s="17">
        <f t="shared" si="5"/>
        <v>14.007633587786261</v>
      </c>
      <c r="S26" s="18"/>
      <c r="T26" s="17">
        <f t="shared" si="18"/>
        <v>598.48</v>
      </c>
      <c r="U26" s="17">
        <f t="shared" si="18"/>
        <v>31.15</v>
      </c>
      <c r="V26" s="17">
        <f t="shared" si="19"/>
        <v>19.212841091492777</v>
      </c>
    </row>
    <row r="27" spans="1:22" ht="12.75" customHeight="1" x14ac:dyDescent="0.25">
      <c r="A27" s="3"/>
      <c r="B27" s="31" t="s">
        <v>51</v>
      </c>
      <c r="C27" s="31">
        <f>SUM(C21:C25)</f>
        <v>1218</v>
      </c>
      <c r="D27" s="31">
        <f>SUM(D24:D26)</f>
        <v>8</v>
      </c>
      <c r="E27" s="31">
        <f>SUM(E24:E26)</f>
        <v>0.2</v>
      </c>
      <c r="F27" s="35">
        <f t="shared" si="0"/>
        <v>40</v>
      </c>
      <c r="G27" s="35"/>
      <c r="H27" s="31">
        <f>SUM(H24:H26)</f>
        <v>579.4</v>
      </c>
      <c r="I27" s="31">
        <f>SUM(I24:I26)</f>
        <v>27.28</v>
      </c>
      <c r="J27" s="32">
        <f t="shared" si="1"/>
        <v>21.239002932551319</v>
      </c>
      <c r="K27" s="32"/>
      <c r="L27" s="32">
        <f t="shared" si="16"/>
        <v>587.4</v>
      </c>
      <c r="M27" s="32">
        <f t="shared" si="16"/>
        <v>27.48</v>
      </c>
      <c r="N27" s="32">
        <f>L27/M27</f>
        <v>21.375545851528383</v>
      </c>
      <c r="O27" s="32"/>
      <c r="P27" s="31">
        <f>SUM(P24:P26)</f>
        <v>472.1</v>
      </c>
      <c r="Q27" s="31">
        <f>SUM(Q24:Q26)</f>
        <v>35.35</v>
      </c>
      <c r="R27" s="32">
        <f t="shared" si="5"/>
        <v>13.355021216407355</v>
      </c>
      <c r="S27" s="31"/>
      <c r="T27" s="32">
        <f t="shared" si="18"/>
        <v>1059.5</v>
      </c>
      <c r="U27" s="32">
        <f t="shared" si="18"/>
        <v>62.83</v>
      </c>
      <c r="V27" s="32">
        <f>T27/U27</f>
        <v>16.862963552443102</v>
      </c>
    </row>
    <row r="28" spans="1:22" ht="6.75" customHeight="1" x14ac:dyDescent="0.25">
      <c r="A28" s="4"/>
      <c r="B28" s="4"/>
      <c r="C28" s="4"/>
      <c r="D28" s="4"/>
      <c r="E28" s="4"/>
      <c r="F28" s="4" t="str">
        <f t="shared" si="0"/>
        <v/>
      </c>
      <c r="G28" s="4"/>
      <c r="H28" s="4"/>
      <c r="I28" s="4"/>
      <c r="J28" s="4" t="str">
        <f t="shared" si="1"/>
        <v/>
      </c>
      <c r="K28" s="4"/>
      <c r="L28" s="4"/>
      <c r="M28" s="4"/>
      <c r="N28" s="4"/>
      <c r="O28" s="4"/>
      <c r="P28" s="4"/>
      <c r="Q28" s="4"/>
      <c r="R28" s="4" t="str">
        <f t="shared" si="5"/>
        <v/>
      </c>
      <c r="S28" s="4"/>
      <c r="T28" s="4"/>
      <c r="U28" s="4"/>
      <c r="V28" s="4"/>
    </row>
    <row r="29" spans="1:22" ht="12.75" customHeight="1" x14ac:dyDescent="0.25">
      <c r="A29" s="3" t="str">
        <f>[1]Sheet1!A21</f>
        <v>ECST</v>
      </c>
      <c r="B29" s="28" t="str">
        <f>[1]Sheet1!B21</f>
        <v>CE</v>
      </c>
      <c r="C29" s="29">
        <f>[1]Sheet1!C21</f>
        <v>50</v>
      </c>
      <c r="D29" s="29">
        <f>[1]Sheet1!D21</f>
        <v>48.7</v>
      </c>
      <c r="E29" s="29">
        <f>[1]Sheet1!E21</f>
        <v>3.58</v>
      </c>
      <c r="F29" s="30">
        <f t="shared" si="0"/>
        <v>13.603351955307263</v>
      </c>
      <c r="G29" s="30"/>
      <c r="H29" s="29">
        <f>[1]Sheet1!F21</f>
        <v>101.55</v>
      </c>
      <c r="I29" s="29">
        <f>[1]Sheet1!G21</f>
        <v>5.7</v>
      </c>
      <c r="J29" s="30">
        <f t="shared" si="1"/>
        <v>17.815789473684209</v>
      </c>
      <c r="K29" s="30"/>
      <c r="L29" s="30">
        <f t="shared" ref="L29:M35" si="20">D29+H29</f>
        <v>150.25</v>
      </c>
      <c r="M29" s="30">
        <f t="shared" si="20"/>
        <v>9.2800000000000011</v>
      </c>
      <c r="N29" s="30">
        <f>L29/M29</f>
        <v>16.190732758620687</v>
      </c>
      <c r="O29" s="30"/>
      <c r="P29" s="29">
        <f>[1]Sheet1!H21</f>
        <v>20.47</v>
      </c>
      <c r="Q29" s="29">
        <f>[1]Sheet1!I21</f>
        <v>1.58</v>
      </c>
      <c r="R29" s="30">
        <f t="shared" si="5"/>
        <v>12.955696202531644</v>
      </c>
      <c r="S29" s="29"/>
      <c r="T29" s="30">
        <f t="shared" ref="T29:U35" si="21">L29+P29</f>
        <v>170.72</v>
      </c>
      <c r="U29" s="30">
        <f t="shared" si="21"/>
        <v>10.860000000000001</v>
      </c>
      <c r="V29" s="30">
        <f>T29/U29</f>
        <v>15.720073664825044</v>
      </c>
    </row>
    <row r="30" spans="1:22" ht="12.75" customHeight="1" x14ac:dyDescent="0.25">
      <c r="A30" s="3"/>
      <c r="B30" s="20" t="str">
        <f>[1]Sheet1!B22</f>
        <v>CS</v>
      </c>
      <c r="C30" s="18">
        <f>[1]Sheet1!C22</f>
        <v>49</v>
      </c>
      <c r="D30" s="18">
        <f>[1]Sheet1!D22</f>
        <v>68.53</v>
      </c>
      <c r="E30" s="18">
        <f>[1]Sheet1!E22</f>
        <v>3.38</v>
      </c>
      <c r="F30" s="17">
        <f t="shared" si="0"/>
        <v>20.275147928994084</v>
      </c>
      <c r="G30" s="17"/>
      <c r="H30" s="18">
        <f>[1]Sheet1!F22</f>
        <v>61.55</v>
      </c>
      <c r="I30" s="18">
        <f>[1]Sheet1!G22</f>
        <v>5.35</v>
      </c>
      <c r="J30" s="17">
        <f t="shared" si="1"/>
        <v>11.504672897196262</v>
      </c>
      <c r="K30" s="17"/>
      <c r="L30" s="17">
        <f t="shared" si="20"/>
        <v>130.07999999999998</v>
      </c>
      <c r="M30" s="17">
        <f t="shared" si="20"/>
        <v>8.73</v>
      </c>
      <c r="N30" s="17">
        <f t="shared" si="17"/>
        <v>14.900343642611681</v>
      </c>
      <c r="O30" s="17"/>
      <c r="P30" s="18">
        <f>[1]Sheet1!H22</f>
        <v>26.27</v>
      </c>
      <c r="Q30" s="18">
        <f>[1]Sheet1!I22</f>
        <v>1.97</v>
      </c>
      <c r="R30" s="17">
        <f t="shared" si="5"/>
        <v>13.335025380710659</v>
      </c>
      <c r="S30" s="18"/>
      <c r="T30" s="17">
        <f t="shared" si="21"/>
        <v>156.35</v>
      </c>
      <c r="U30" s="17">
        <f t="shared" si="21"/>
        <v>10.700000000000001</v>
      </c>
      <c r="V30" s="17">
        <f t="shared" si="19"/>
        <v>14.612149532710278</v>
      </c>
    </row>
    <row r="31" spans="1:22" ht="12.75" customHeight="1" x14ac:dyDescent="0.25">
      <c r="A31" s="3"/>
      <c r="B31" s="20" t="str">
        <f>[1]Sheet1!B23</f>
        <v>ECST</v>
      </c>
      <c r="C31" s="18">
        <f>[1]Sheet1!C23</f>
        <v>22</v>
      </c>
      <c r="D31" s="18">
        <f>[1]Sheet1!D23</f>
        <v>35.950000000000003</v>
      </c>
      <c r="E31" s="18">
        <f>[1]Sheet1!E23</f>
        <v>2.73</v>
      </c>
      <c r="F31" s="17">
        <f t="shared" si="0"/>
        <v>13.16849816849817</v>
      </c>
      <c r="G31" s="17"/>
      <c r="H31" s="18">
        <f>[1]Sheet1!F23</f>
        <v>24.72</v>
      </c>
      <c r="I31" s="18">
        <f>[1]Sheet1!G23</f>
        <v>0.89</v>
      </c>
      <c r="J31" s="17">
        <f t="shared" si="1"/>
        <v>27.775280898876403</v>
      </c>
      <c r="K31" s="17"/>
      <c r="L31" s="17">
        <f t="shared" si="20"/>
        <v>60.67</v>
      </c>
      <c r="M31" s="17">
        <f t="shared" si="20"/>
        <v>3.62</v>
      </c>
      <c r="N31" s="17">
        <f t="shared" si="17"/>
        <v>16.759668508287294</v>
      </c>
      <c r="O31" s="17"/>
      <c r="P31" s="18">
        <f>[1]Sheet1!H23</f>
        <v>0.08</v>
      </c>
      <c r="Q31" s="18">
        <f>[1]Sheet1!I23</f>
        <v>0.01</v>
      </c>
      <c r="R31" s="17">
        <f t="shared" si="5"/>
        <v>8</v>
      </c>
      <c r="S31" s="18"/>
      <c r="T31" s="17">
        <f t="shared" si="21"/>
        <v>60.75</v>
      </c>
      <c r="U31" s="17">
        <f t="shared" si="21"/>
        <v>3.63</v>
      </c>
      <c r="V31" s="17">
        <f t="shared" si="19"/>
        <v>16.735537190082646</v>
      </c>
    </row>
    <row r="32" spans="1:22" ht="12.75" customHeight="1" x14ac:dyDescent="0.25">
      <c r="A32" s="3"/>
      <c r="B32" s="20" t="str">
        <f>[1]Sheet1!B24</f>
        <v>EE</v>
      </c>
      <c r="C32" s="18">
        <f>[1]Sheet1!C24</f>
        <v>47</v>
      </c>
      <c r="D32" s="18">
        <f>[1]Sheet1!D24</f>
        <v>15.8</v>
      </c>
      <c r="E32" s="18">
        <f>[1]Sheet1!E24</f>
        <v>0.9</v>
      </c>
      <c r="F32" s="17">
        <f t="shared" si="0"/>
        <v>17.555555555555557</v>
      </c>
      <c r="G32" s="17"/>
      <c r="H32" s="18">
        <f>[1]Sheet1!F24</f>
        <v>114.55</v>
      </c>
      <c r="I32" s="18">
        <f>[1]Sheet1!G24</f>
        <v>6.61</v>
      </c>
      <c r="J32" s="17">
        <f t="shared" si="1"/>
        <v>17.329803328290467</v>
      </c>
      <c r="K32" s="17"/>
      <c r="L32" s="17">
        <f t="shared" si="20"/>
        <v>130.35</v>
      </c>
      <c r="M32" s="17">
        <f t="shared" si="20"/>
        <v>7.5100000000000007</v>
      </c>
      <c r="N32" s="17">
        <f t="shared" si="17"/>
        <v>17.35685752330226</v>
      </c>
      <c r="O32" s="17"/>
      <c r="P32" s="18">
        <f>[1]Sheet1!H24</f>
        <v>44.63</v>
      </c>
      <c r="Q32" s="18">
        <f>[1]Sheet1!I24</f>
        <v>3.16</v>
      </c>
      <c r="R32" s="17">
        <f t="shared" si="5"/>
        <v>14.123417721518987</v>
      </c>
      <c r="S32" s="18"/>
      <c r="T32" s="17">
        <f t="shared" si="21"/>
        <v>174.98</v>
      </c>
      <c r="U32" s="17">
        <f t="shared" si="21"/>
        <v>10.670000000000002</v>
      </c>
      <c r="V32" s="17">
        <f t="shared" si="19"/>
        <v>16.399250234301778</v>
      </c>
    </row>
    <row r="33" spans="1:22" ht="12.75" customHeight="1" x14ac:dyDescent="0.25">
      <c r="A33" s="3"/>
      <c r="B33" s="20" t="str">
        <f>[1]Sheet1!B25</f>
        <v>ME</v>
      </c>
      <c r="C33" s="18">
        <f>[1]Sheet1!C25</f>
        <v>46</v>
      </c>
      <c r="D33" s="18">
        <f>[1]Sheet1!D25</f>
        <v>37</v>
      </c>
      <c r="E33" s="18">
        <f>[1]Sheet1!E25</f>
        <v>1.98</v>
      </c>
      <c r="F33" s="17">
        <f t="shared" si="0"/>
        <v>18.686868686868689</v>
      </c>
      <c r="G33" s="17"/>
      <c r="H33" s="18">
        <f>[1]Sheet1!F25</f>
        <v>110</v>
      </c>
      <c r="I33" s="18">
        <f>[1]Sheet1!G25</f>
        <v>7.96</v>
      </c>
      <c r="J33" s="17">
        <f t="shared" si="1"/>
        <v>13.819095477386934</v>
      </c>
      <c r="K33" s="17"/>
      <c r="L33" s="17">
        <f t="shared" si="20"/>
        <v>147</v>
      </c>
      <c r="M33" s="17">
        <f t="shared" si="20"/>
        <v>9.94</v>
      </c>
      <c r="N33" s="17">
        <f t="shared" si="17"/>
        <v>14.788732394366198</v>
      </c>
      <c r="O33" s="17"/>
      <c r="P33" s="18">
        <f>[1]Sheet1!H25</f>
        <v>22.57</v>
      </c>
      <c r="Q33" s="18">
        <f>[1]Sheet1!I25</f>
        <v>1.62</v>
      </c>
      <c r="R33" s="17">
        <f t="shared" si="5"/>
        <v>13.932098765432098</v>
      </c>
      <c r="S33" s="18"/>
      <c r="T33" s="17">
        <f t="shared" si="21"/>
        <v>169.57</v>
      </c>
      <c r="U33" s="17">
        <f t="shared" si="21"/>
        <v>11.559999999999999</v>
      </c>
      <c r="V33" s="17">
        <f t="shared" si="19"/>
        <v>14.668685121107268</v>
      </c>
    </row>
    <row r="34" spans="1:22" ht="12.75" customHeight="1" x14ac:dyDescent="0.25">
      <c r="A34" s="3"/>
      <c r="B34" s="20" t="str">
        <f>[1]Sheet1!B26</f>
        <v>TECH</v>
      </c>
      <c r="C34" s="18">
        <f>[1]Sheet1!C26</f>
        <v>49</v>
      </c>
      <c r="D34" s="18">
        <f>[1]Sheet1!D26</f>
        <v>32.200000000000003</v>
      </c>
      <c r="E34" s="18">
        <f>[1]Sheet1!E26</f>
        <v>3.27</v>
      </c>
      <c r="F34" s="17">
        <f>IF(ISERROR(D34/E34),"",D34/E34)</f>
        <v>9.8470948012232427</v>
      </c>
      <c r="G34" s="17"/>
      <c r="H34" s="18">
        <f>[1]Sheet1!F26</f>
        <v>95.75</v>
      </c>
      <c r="I34" s="18">
        <f>[1]Sheet1!G26</f>
        <v>6.43</v>
      </c>
      <c r="J34" s="17">
        <f>IF(ISERROR(H34/I34),"",H34/I34)</f>
        <v>14.891135303265942</v>
      </c>
      <c r="K34" s="17"/>
      <c r="L34" s="17">
        <f t="shared" si="20"/>
        <v>127.95</v>
      </c>
      <c r="M34" s="17">
        <f t="shared" si="20"/>
        <v>9.6999999999999993</v>
      </c>
      <c r="N34" s="17">
        <f>L34/M34</f>
        <v>13.190721649484537</v>
      </c>
      <c r="O34" s="17"/>
      <c r="P34" s="18">
        <f>[1]Sheet1!H26</f>
        <v>0.75</v>
      </c>
      <c r="Q34" s="18">
        <f>[1]Sheet1!I26</f>
        <v>0.12</v>
      </c>
      <c r="R34" s="17">
        <f>IF(ISERROR(P34/Q34),"",P34/Q34)</f>
        <v>6.25</v>
      </c>
      <c r="S34" s="18"/>
      <c r="T34" s="17">
        <f t="shared" si="21"/>
        <v>128.69999999999999</v>
      </c>
      <c r="U34" s="17">
        <f t="shared" si="21"/>
        <v>9.8199999999999985</v>
      </c>
      <c r="V34" s="17">
        <f>T34/U34</f>
        <v>13.105906313645622</v>
      </c>
    </row>
    <row r="35" spans="1:22" ht="12.75" customHeight="1" x14ac:dyDescent="0.25">
      <c r="A35" s="3"/>
      <c r="B35" s="31" t="s">
        <v>51</v>
      </c>
      <c r="C35" s="31">
        <f>SUM(C29:C33)</f>
        <v>214</v>
      </c>
      <c r="D35" s="31">
        <f>SUM(D29:D34)</f>
        <v>238.18</v>
      </c>
      <c r="E35" s="31">
        <f>SUM(E29:E34)</f>
        <v>15.84</v>
      </c>
      <c r="F35" s="32">
        <f t="shared" si="0"/>
        <v>15.036616161616163</v>
      </c>
      <c r="G35" s="32"/>
      <c r="H35" s="31">
        <f>SUM(H29:H34)</f>
        <v>508.12</v>
      </c>
      <c r="I35" s="31">
        <f>SUM(I29:I34)</f>
        <v>32.94</v>
      </c>
      <c r="J35" s="32">
        <f t="shared" si="1"/>
        <v>15.425622343655132</v>
      </c>
      <c r="K35" s="32"/>
      <c r="L35" s="32">
        <f t="shared" si="20"/>
        <v>746.3</v>
      </c>
      <c r="M35" s="32">
        <f t="shared" si="20"/>
        <v>48.78</v>
      </c>
      <c r="N35" s="32">
        <f>L35/M35</f>
        <v>15.299302993029929</v>
      </c>
      <c r="O35" s="32"/>
      <c r="P35" s="31">
        <f>SUM(P29:P34)</f>
        <v>114.76999999999998</v>
      </c>
      <c r="Q35" s="31">
        <f>SUM(Q29:Q34)</f>
        <v>8.4599999999999991</v>
      </c>
      <c r="R35" s="32">
        <f t="shared" si="5"/>
        <v>13.566193853427896</v>
      </c>
      <c r="S35" s="31"/>
      <c r="T35" s="32">
        <f t="shared" si="21"/>
        <v>861.06999999999994</v>
      </c>
      <c r="U35" s="32">
        <f t="shared" si="21"/>
        <v>57.24</v>
      </c>
      <c r="V35" s="32">
        <f>T35/U35</f>
        <v>15.043151642208244</v>
      </c>
    </row>
    <row r="36" spans="1:22" ht="7.5" customHeight="1" x14ac:dyDescent="0.25">
      <c r="A36" s="4"/>
      <c r="B36" s="4"/>
      <c r="C36" s="4"/>
      <c r="D36" s="4"/>
      <c r="E36" s="4"/>
      <c r="F36" s="4" t="str">
        <f t="shared" si="0"/>
        <v/>
      </c>
      <c r="G36" s="4"/>
      <c r="H36" s="4"/>
      <c r="I36" s="4"/>
      <c r="J36" s="4" t="str">
        <f t="shared" si="1"/>
        <v/>
      </c>
      <c r="K36" s="4"/>
      <c r="L36" s="4"/>
      <c r="M36" s="4"/>
      <c r="N36" s="4"/>
      <c r="O36" s="4"/>
      <c r="P36" s="4"/>
      <c r="Q36" s="4"/>
      <c r="R36" s="4" t="str">
        <f t="shared" si="5"/>
        <v/>
      </c>
      <c r="S36" s="4"/>
      <c r="T36" s="4"/>
      <c r="U36" s="4"/>
      <c r="V36" s="4"/>
    </row>
    <row r="37" spans="1:22" ht="12.75" customHeight="1" x14ac:dyDescent="0.25">
      <c r="A37" s="3" t="str">
        <f>[1]Sheet1!A27</f>
        <v>HHS</v>
      </c>
      <c r="B37" s="28" t="str">
        <f>[1]Sheet1!B27</f>
        <v>CFS</v>
      </c>
      <c r="C37" s="29">
        <f>[1]Sheet1!C27</f>
        <v>44</v>
      </c>
      <c r="D37" s="29">
        <f>[1]Sheet1!D27</f>
        <v>124.13</v>
      </c>
      <c r="E37" s="29">
        <f>[1]Sheet1!E27</f>
        <v>2.46</v>
      </c>
      <c r="F37" s="30">
        <f t="shared" si="0"/>
        <v>50.459349593495936</v>
      </c>
      <c r="G37" s="30"/>
      <c r="H37" s="29">
        <f>[1]Sheet1!F27</f>
        <v>182.93</v>
      </c>
      <c r="I37" s="29">
        <f>[1]Sheet1!G27</f>
        <v>8.27</v>
      </c>
      <c r="J37" s="30">
        <f t="shared" si="1"/>
        <v>22.119709794437728</v>
      </c>
      <c r="K37" s="30"/>
      <c r="L37" s="30">
        <f t="shared" ref="L37:L46" si="22">D37+H37</f>
        <v>307.06</v>
      </c>
      <c r="M37" s="30">
        <f t="shared" ref="M37:M46" si="23">E37+I37</f>
        <v>10.73</v>
      </c>
      <c r="N37" s="30">
        <f t="shared" ref="N37:N63" si="24">L37/M37</f>
        <v>28.61696178937558</v>
      </c>
      <c r="O37" s="30"/>
      <c r="P37" s="29">
        <f>[1]Sheet1!H27</f>
        <v>10.5</v>
      </c>
      <c r="Q37" s="29">
        <f>[1]Sheet1!I27</f>
        <v>2.0499999999999998</v>
      </c>
      <c r="R37" s="30">
        <f t="shared" si="5"/>
        <v>5.1219512195121952</v>
      </c>
      <c r="S37" s="29"/>
      <c r="T37" s="30">
        <f t="shared" ref="T37:T46" si="25">L37+P37</f>
        <v>317.56</v>
      </c>
      <c r="U37" s="30">
        <f t="shared" ref="U37:U46" si="26">M37+Q37</f>
        <v>12.780000000000001</v>
      </c>
      <c r="V37" s="30">
        <f t="shared" ref="V37:V63" si="27">T37/U37</f>
        <v>24.848200312989043</v>
      </c>
    </row>
    <row r="38" spans="1:22" ht="12.75" customHeight="1" x14ac:dyDescent="0.25">
      <c r="A38" s="3"/>
      <c r="B38" s="20" t="str">
        <f>[1]Sheet1!B28</f>
        <v>COMD</v>
      </c>
      <c r="C38" s="18">
        <f>[1]Sheet1!C28</f>
        <v>42</v>
      </c>
      <c r="D38" s="18">
        <f>[1]Sheet1!D28</f>
        <v>41.07</v>
      </c>
      <c r="E38" s="18">
        <f>[1]Sheet1!E28</f>
        <v>1.04</v>
      </c>
      <c r="F38" s="17">
        <f t="shared" si="0"/>
        <v>39.490384615384613</v>
      </c>
      <c r="G38" s="17"/>
      <c r="H38" s="18">
        <f>[1]Sheet1!F28</f>
        <v>190.27</v>
      </c>
      <c r="I38" s="18">
        <f>[1]Sheet1!G28</f>
        <v>6.08</v>
      </c>
      <c r="J38" s="17">
        <f t="shared" si="1"/>
        <v>31.294407894736842</v>
      </c>
      <c r="K38" s="17"/>
      <c r="L38" s="17">
        <f t="shared" si="22"/>
        <v>231.34</v>
      </c>
      <c r="M38" s="17">
        <f t="shared" si="23"/>
        <v>7.12</v>
      </c>
      <c r="N38" s="17">
        <f t="shared" si="24"/>
        <v>32.491573033707866</v>
      </c>
      <c r="O38" s="17"/>
      <c r="P38" s="18">
        <f>[1]Sheet1!H28</f>
        <v>26.08</v>
      </c>
      <c r="Q38" s="18">
        <f>[1]Sheet1!I28</f>
        <v>3.43</v>
      </c>
      <c r="R38" s="17">
        <f t="shared" si="5"/>
        <v>7.6034985422740515</v>
      </c>
      <c r="S38" s="18"/>
      <c r="T38" s="17">
        <f t="shared" si="25"/>
        <v>257.42</v>
      </c>
      <c r="U38" s="17">
        <f t="shared" si="26"/>
        <v>10.55</v>
      </c>
      <c r="V38" s="17">
        <f t="shared" si="27"/>
        <v>24.4</v>
      </c>
    </row>
    <row r="39" spans="1:22" ht="12.75" customHeight="1" x14ac:dyDescent="0.25">
      <c r="A39" s="3"/>
      <c r="B39" s="20" t="str">
        <f>[1]Sheet1!B29</f>
        <v>CRIM</v>
      </c>
      <c r="C39" s="18">
        <f>[1]Sheet1!C29</f>
        <v>44</v>
      </c>
      <c r="D39" s="18">
        <f>[1]Sheet1!D29</f>
        <v>106.47</v>
      </c>
      <c r="E39" s="18">
        <f>[1]Sheet1!E29</f>
        <v>2.23</v>
      </c>
      <c r="F39" s="17">
        <f t="shared" si="0"/>
        <v>47.744394618834079</v>
      </c>
      <c r="G39" s="17"/>
      <c r="H39" s="18">
        <f>[1]Sheet1!F29</f>
        <v>233.73</v>
      </c>
      <c r="I39" s="18">
        <f>[1]Sheet1!G29</f>
        <v>8.43</v>
      </c>
      <c r="J39" s="17">
        <f t="shared" si="1"/>
        <v>27.725978647686834</v>
      </c>
      <c r="K39" s="17"/>
      <c r="L39" s="17">
        <f t="shared" si="22"/>
        <v>340.2</v>
      </c>
      <c r="M39" s="17">
        <f t="shared" si="23"/>
        <v>10.66</v>
      </c>
      <c r="N39" s="17">
        <f t="shared" si="24"/>
        <v>31.913696060037523</v>
      </c>
      <c r="O39" s="17"/>
      <c r="P39" s="18">
        <f>[1]Sheet1!H29</f>
        <v>23.33</v>
      </c>
      <c r="Q39" s="18">
        <f>[1]Sheet1!I29</f>
        <v>1.81</v>
      </c>
      <c r="R39" s="17">
        <f t="shared" si="5"/>
        <v>12.889502762430938</v>
      </c>
      <c r="S39" s="18"/>
      <c r="T39" s="17">
        <f t="shared" si="25"/>
        <v>363.53</v>
      </c>
      <c r="U39" s="17">
        <f t="shared" si="26"/>
        <v>12.47</v>
      </c>
      <c r="V39" s="17">
        <f t="shared" si="27"/>
        <v>29.1523656776263</v>
      </c>
    </row>
    <row r="40" spans="1:22" ht="12.75" customHeight="1" x14ac:dyDescent="0.25">
      <c r="A40" s="3"/>
      <c r="B40" s="20" t="str">
        <f>[1]Sheet1!B30</f>
        <v>HHS</v>
      </c>
      <c r="C40" s="18">
        <f>[1]Sheet1!C30</f>
        <v>16</v>
      </c>
      <c r="D40" s="18">
        <f>[1]Sheet1!D30</f>
        <v>10.67</v>
      </c>
      <c r="E40" s="18">
        <f>[1]Sheet1!E30</f>
        <v>0.72</v>
      </c>
      <c r="F40" s="17">
        <f t="shared" si="0"/>
        <v>14.819444444444445</v>
      </c>
      <c r="G40" s="17"/>
      <c r="H40" s="18">
        <f>[1]Sheet1!F30</f>
        <v>23.13</v>
      </c>
      <c r="I40" s="18">
        <f>[1]Sheet1!G30</f>
        <v>2.2599999999999998</v>
      </c>
      <c r="J40" s="17">
        <f t="shared" si="1"/>
        <v>10.234513274336283</v>
      </c>
      <c r="K40" s="17"/>
      <c r="L40" s="17">
        <f t="shared" si="22"/>
        <v>33.799999999999997</v>
      </c>
      <c r="M40" s="17">
        <f t="shared" si="23"/>
        <v>2.9799999999999995</v>
      </c>
      <c r="N40" s="17">
        <f t="shared" si="24"/>
        <v>11.342281879194632</v>
      </c>
      <c r="O40" s="17"/>
      <c r="P40" s="18">
        <f>[1]Sheet1!H30</f>
        <v>0</v>
      </c>
      <c r="Q40" s="18">
        <f>[1]Sheet1!I30</f>
        <v>0</v>
      </c>
      <c r="R40" s="17" t="str">
        <f t="shared" si="5"/>
        <v/>
      </c>
      <c r="S40" s="18"/>
      <c r="T40" s="17">
        <f t="shared" si="25"/>
        <v>33.799999999999997</v>
      </c>
      <c r="U40" s="17">
        <f t="shared" si="26"/>
        <v>2.9799999999999995</v>
      </c>
      <c r="V40" s="17">
        <f t="shared" si="27"/>
        <v>11.342281879194632</v>
      </c>
    </row>
    <row r="41" spans="1:22" ht="12.75" customHeight="1" x14ac:dyDescent="0.25">
      <c r="A41" s="3"/>
      <c r="B41" s="20" t="str">
        <f>[1]Sheet1!B31</f>
        <v>K-KI</v>
      </c>
      <c r="C41" s="18">
        <f>[1]Sheet1!C31</f>
        <v>126</v>
      </c>
      <c r="D41" s="18">
        <f>[1]Sheet1!D31</f>
        <v>104.22</v>
      </c>
      <c r="E41" s="18">
        <f>[1]Sheet1!E31</f>
        <v>5.95</v>
      </c>
      <c r="F41" s="17">
        <f t="shared" si="0"/>
        <v>17.51596638655462</v>
      </c>
      <c r="G41" s="17"/>
      <c r="H41" s="18">
        <f>[1]Sheet1!F31</f>
        <v>204.35</v>
      </c>
      <c r="I41" s="18">
        <f>[1]Sheet1!G31</f>
        <v>12.14</v>
      </c>
      <c r="J41" s="17">
        <f t="shared" si="1"/>
        <v>16.832784184514001</v>
      </c>
      <c r="K41" s="17"/>
      <c r="L41" s="17">
        <f t="shared" si="22"/>
        <v>308.57</v>
      </c>
      <c r="M41" s="17">
        <f t="shared" si="23"/>
        <v>18.09</v>
      </c>
      <c r="N41" s="17">
        <f t="shared" si="24"/>
        <v>17.057490326147043</v>
      </c>
      <c r="O41" s="17"/>
      <c r="P41" s="18">
        <f>[1]Sheet1!H31</f>
        <v>7.08</v>
      </c>
      <c r="Q41" s="18">
        <f>[1]Sheet1!I31</f>
        <v>0.83</v>
      </c>
      <c r="R41" s="17">
        <f t="shared" si="5"/>
        <v>8.5301204819277121</v>
      </c>
      <c r="S41" s="18"/>
      <c r="T41" s="17">
        <f t="shared" si="25"/>
        <v>315.64999999999998</v>
      </c>
      <c r="U41" s="17">
        <f t="shared" si="26"/>
        <v>18.919999999999998</v>
      </c>
      <c r="V41" s="17">
        <f t="shared" si="27"/>
        <v>16.68340380549683</v>
      </c>
    </row>
    <row r="42" spans="1:22" ht="12.75" customHeight="1" x14ac:dyDescent="0.25">
      <c r="A42" s="3"/>
      <c r="B42" s="20" t="str">
        <f>[1]Sheet1!B32</f>
        <v>NTS</v>
      </c>
      <c r="C42" s="18">
        <f>[1]Sheet1!C32</f>
        <v>51</v>
      </c>
      <c r="D42" s="18">
        <f>[1]Sheet1!D32</f>
        <v>17.07</v>
      </c>
      <c r="E42" s="18">
        <f>[1]Sheet1!E32</f>
        <v>0.67</v>
      </c>
      <c r="F42" s="17">
        <f t="shared" si="0"/>
        <v>25.477611940298505</v>
      </c>
      <c r="G42" s="17"/>
      <c r="H42" s="18">
        <f>[1]Sheet1!F32</f>
        <v>196.65</v>
      </c>
      <c r="I42" s="18">
        <f>[1]Sheet1!G32</f>
        <v>7.3</v>
      </c>
      <c r="J42" s="17">
        <f t="shared" si="1"/>
        <v>26.938356164383563</v>
      </c>
      <c r="K42" s="17"/>
      <c r="L42" s="17">
        <f t="shared" si="22"/>
        <v>213.72</v>
      </c>
      <c r="M42" s="17">
        <f t="shared" si="23"/>
        <v>7.97</v>
      </c>
      <c r="N42" s="17">
        <f t="shared" si="24"/>
        <v>26.81555834378921</v>
      </c>
      <c r="O42" s="17"/>
      <c r="P42" s="18">
        <f>[1]Sheet1!H32</f>
        <v>20.03</v>
      </c>
      <c r="Q42" s="18">
        <f>[1]Sheet1!I32</f>
        <v>1.68</v>
      </c>
      <c r="R42" s="17">
        <f t="shared" si="5"/>
        <v>11.922619047619049</v>
      </c>
      <c r="S42" s="18"/>
      <c r="T42" s="17">
        <f t="shared" si="25"/>
        <v>233.75</v>
      </c>
      <c r="U42" s="17">
        <f t="shared" si="26"/>
        <v>9.65</v>
      </c>
      <c r="V42" s="17">
        <f t="shared" si="27"/>
        <v>24.222797927461141</v>
      </c>
    </row>
    <row r="43" spans="1:22" ht="12.75" customHeight="1" x14ac:dyDescent="0.25">
      <c r="A43" s="3"/>
      <c r="B43" s="20" t="str">
        <f>[1]Sheet1!B33</f>
        <v>NURS</v>
      </c>
      <c r="C43" s="18">
        <f>[1]Sheet1!C33</f>
        <v>92</v>
      </c>
      <c r="D43" s="18">
        <f>[1]Sheet1!D33</f>
        <v>32.67</v>
      </c>
      <c r="E43" s="18">
        <f>[1]Sheet1!E33</f>
        <v>3.7</v>
      </c>
      <c r="F43" s="17">
        <f t="shared" si="0"/>
        <v>8.8297297297297295</v>
      </c>
      <c r="G43" s="17"/>
      <c r="H43" s="18">
        <f>[1]Sheet1!F33</f>
        <v>138.41999999999999</v>
      </c>
      <c r="I43" s="18">
        <f>[1]Sheet1!G33</f>
        <v>12.07</v>
      </c>
      <c r="J43" s="17">
        <f t="shared" si="1"/>
        <v>11.468102734051365</v>
      </c>
      <c r="K43" s="17"/>
      <c r="L43" s="17">
        <f t="shared" si="22"/>
        <v>171.08999999999997</v>
      </c>
      <c r="M43" s="17">
        <f t="shared" si="23"/>
        <v>15.77</v>
      </c>
      <c r="N43" s="17">
        <f>L43/M43</f>
        <v>10.849080532656942</v>
      </c>
      <c r="O43" s="17"/>
      <c r="P43" s="18">
        <f>[1]Sheet1!H33</f>
        <v>125.85</v>
      </c>
      <c r="Q43" s="18">
        <f>[1]Sheet1!I33</f>
        <v>9.89</v>
      </c>
      <c r="R43" s="17">
        <f t="shared" si="5"/>
        <v>12.724974721941354</v>
      </c>
      <c r="S43" s="18"/>
      <c r="T43" s="17">
        <f t="shared" si="25"/>
        <v>296.93999999999994</v>
      </c>
      <c r="U43" s="17">
        <f t="shared" si="26"/>
        <v>25.66</v>
      </c>
      <c r="V43" s="17">
        <f>T43/U43</f>
        <v>11.572096648480123</v>
      </c>
    </row>
    <row r="44" spans="1:22" ht="12.75" customHeight="1" x14ac:dyDescent="0.25">
      <c r="A44" s="3"/>
      <c r="B44" s="20" t="str">
        <f>[1]Sheet1!B34</f>
        <v>PH</v>
      </c>
      <c r="C44" s="18">
        <f>[1]Sheet1!C34</f>
        <v>26</v>
      </c>
      <c r="D44" s="18">
        <f>[1]Sheet1!D34</f>
        <v>19.27</v>
      </c>
      <c r="E44" s="18">
        <f>[1]Sheet1!E34</f>
        <v>0.47</v>
      </c>
      <c r="F44" s="17">
        <f t="shared" si="0"/>
        <v>41</v>
      </c>
      <c r="G44" s="17"/>
      <c r="H44" s="18">
        <f>[1]Sheet1!F34</f>
        <v>196.35</v>
      </c>
      <c r="I44" s="18">
        <f>[1]Sheet1!G34</f>
        <v>5.64</v>
      </c>
      <c r="J44" s="17">
        <f t="shared" si="1"/>
        <v>34.813829787234042</v>
      </c>
      <c r="K44" s="17"/>
      <c r="L44" s="17">
        <f t="shared" si="22"/>
        <v>215.62</v>
      </c>
      <c r="M44" s="17">
        <f t="shared" si="23"/>
        <v>6.1099999999999994</v>
      </c>
      <c r="N44" s="17">
        <f>L44/M44</f>
        <v>35.289689034369893</v>
      </c>
      <c r="O44" s="17"/>
      <c r="P44" s="18">
        <f>[1]Sheet1!H34</f>
        <v>0</v>
      </c>
      <c r="Q44" s="18">
        <f>[1]Sheet1!I34</f>
        <v>0</v>
      </c>
      <c r="R44" s="17" t="str">
        <f t="shared" si="5"/>
        <v/>
      </c>
      <c r="S44" s="18"/>
      <c r="T44" s="17">
        <f t="shared" si="25"/>
        <v>215.62</v>
      </c>
      <c r="U44" s="17">
        <f t="shared" si="26"/>
        <v>6.1099999999999994</v>
      </c>
      <c r="V44" s="17">
        <f>T44/U44</f>
        <v>35.289689034369893</v>
      </c>
    </row>
    <row r="45" spans="1:22" ht="12.75" customHeight="1" x14ac:dyDescent="0.25">
      <c r="A45" s="3"/>
      <c r="B45" s="20" t="str">
        <f>[1]Sheet1!B35</f>
        <v>SW</v>
      </c>
      <c r="C45" s="18">
        <f>[1]Sheet1!C35</f>
        <v>103</v>
      </c>
      <c r="D45" s="18">
        <f>[1]Sheet1!D35</f>
        <v>0</v>
      </c>
      <c r="E45" s="18">
        <f>[1]Sheet1!E35</f>
        <v>0</v>
      </c>
      <c r="F45" s="17" t="str">
        <f>IF(ISERROR(D45/E45),"",D45/E45)</f>
        <v/>
      </c>
      <c r="G45" s="17"/>
      <c r="H45" s="18">
        <f>[1]Sheet1!F35</f>
        <v>317.27</v>
      </c>
      <c r="I45" s="18">
        <f>[1]Sheet1!G35</f>
        <v>14.88</v>
      </c>
      <c r="J45" s="17">
        <f>IF(ISERROR(H45/I45),"",H45/I45)</f>
        <v>21.321908602150536</v>
      </c>
      <c r="K45" s="17"/>
      <c r="L45" s="17">
        <f t="shared" si="22"/>
        <v>317.27</v>
      </c>
      <c r="M45" s="17">
        <f t="shared" si="23"/>
        <v>14.88</v>
      </c>
      <c r="N45" s="17">
        <f>L45/M45</f>
        <v>21.321908602150536</v>
      </c>
      <c r="O45" s="17"/>
      <c r="P45" s="18">
        <f>[1]Sheet1!H35</f>
        <v>243.25</v>
      </c>
      <c r="Q45" s="18">
        <f>[1]Sheet1!I35</f>
        <v>16.97</v>
      </c>
      <c r="R45" s="17">
        <f>IF(ISERROR(P45/Q45),"",P45/Q45)</f>
        <v>14.334119033588687</v>
      </c>
      <c r="S45" s="18"/>
      <c r="T45" s="17">
        <f t="shared" si="25"/>
        <v>560.52</v>
      </c>
      <c r="U45" s="17">
        <f t="shared" si="26"/>
        <v>31.85</v>
      </c>
      <c r="V45" s="17">
        <f>T45/U45</f>
        <v>17.598744113029827</v>
      </c>
    </row>
    <row r="46" spans="1:22" ht="12.75" customHeight="1" x14ac:dyDescent="0.25">
      <c r="A46" s="3"/>
      <c r="B46" s="31" t="s">
        <v>51</v>
      </c>
      <c r="C46" s="31">
        <f>SUM(C34:C44)</f>
        <v>704</v>
      </c>
      <c r="D46" s="31">
        <f>SUM(D37:D45)</f>
        <v>455.56999999999994</v>
      </c>
      <c r="E46" s="31">
        <f>SUM(E37:E45)</f>
        <v>17.239999999999998</v>
      </c>
      <c r="F46" s="32">
        <f t="shared" si="0"/>
        <v>26.425174013921112</v>
      </c>
      <c r="G46" s="32"/>
      <c r="H46" s="31">
        <f>SUM(H37:H45)</f>
        <v>1683.1000000000001</v>
      </c>
      <c r="I46" s="31">
        <f>SUM(I37:I45)</f>
        <v>77.069999999999993</v>
      </c>
      <c r="J46" s="32">
        <f t="shared" si="1"/>
        <v>21.838588296353969</v>
      </c>
      <c r="K46" s="32"/>
      <c r="L46" s="32">
        <f t="shared" si="22"/>
        <v>2138.67</v>
      </c>
      <c r="M46" s="32">
        <f t="shared" si="23"/>
        <v>94.309999999999988</v>
      </c>
      <c r="N46" s="32">
        <f>L46/M46</f>
        <v>22.677022585091724</v>
      </c>
      <c r="O46" s="32"/>
      <c r="P46" s="31">
        <f>SUM(P37:P45)</f>
        <v>456.12</v>
      </c>
      <c r="Q46" s="31">
        <f>SUM(Q37:Q45)</f>
        <v>36.659999999999997</v>
      </c>
      <c r="R46" s="32">
        <f t="shared" si="5"/>
        <v>12.441898527004911</v>
      </c>
      <c r="S46" s="31"/>
      <c r="T46" s="32">
        <f t="shared" si="25"/>
        <v>2594.79</v>
      </c>
      <c r="U46" s="32">
        <f t="shared" si="26"/>
        <v>130.96999999999997</v>
      </c>
      <c r="V46" s="32">
        <f>T46/U46</f>
        <v>19.812094372757123</v>
      </c>
    </row>
    <row r="47" spans="1:22" ht="5.25" customHeight="1" x14ac:dyDescent="0.25">
      <c r="A47" s="3"/>
      <c r="B47" s="3"/>
      <c r="C47" s="4"/>
      <c r="D47" s="4"/>
      <c r="E47" s="4"/>
      <c r="F47" s="5" t="str">
        <f t="shared" si="0"/>
        <v/>
      </c>
      <c r="G47" s="5"/>
      <c r="H47" s="4"/>
      <c r="I47" s="4"/>
      <c r="J47" s="5" t="str">
        <f t="shared" si="1"/>
        <v/>
      </c>
      <c r="K47" s="5"/>
      <c r="L47" s="5"/>
      <c r="M47" s="5"/>
      <c r="N47" s="5"/>
      <c r="O47" s="5"/>
      <c r="P47" s="4"/>
      <c r="Q47" s="4"/>
      <c r="R47" s="5" t="str">
        <f t="shared" si="5"/>
        <v/>
      </c>
      <c r="S47" s="4"/>
      <c r="T47" s="5"/>
      <c r="U47" s="5"/>
      <c r="V47" s="5"/>
    </row>
    <row r="48" spans="1:22" ht="12.75" customHeight="1" x14ac:dyDescent="0.25">
      <c r="A48" s="3" t="str">
        <f>[1]Sheet1!A36</f>
        <v>NSS</v>
      </c>
      <c r="B48" s="28" t="str">
        <f>[1]Sheet1!B36</f>
        <v>ANTH</v>
      </c>
      <c r="C48" s="29">
        <f>[1]Sheet1!C36</f>
        <v>64</v>
      </c>
      <c r="D48" s="29">
        <f>[1]Sheet1!D36</f>
        <v>81.93</v>
      </c>
      <c r="E48" s="29">
        <f>[1]Sheet1!E36</f>
        <v>1.84</v>
      </c>
      <c r="F48" s="30">
        <f t="shared" si="0"/>
        <v>44.527173913043477</v>
      </c>
      <c r="G48" s="30"/>
      <c r="H48" s="29">
        <f>[1]Sheet1!F36</f>
        <v>212.73</v>
      </c>
      <c r="I48" s="29">
        <f>[1]Sheet1!G36</f>
        <v>4.88</v>
      </c>
      <c r="J48" s="30">
        <f t="shared" si="1"/>
        <v>43.592213114754095</v>
      </c>
      <c r="K48" s="30"/>
      <c r="L48" s="30">
        <f t="shared" ref="L48:L64" si="28">D48+H48</f>
        <v>294.65999999999997</v>
      </c>
      <c r="M48" s="30">
        <f t="shared" ref="M48:M64" si="29">E48+I48</f>
        <v>6.72</v>
      </c>
      <c r="N48" s="30">
        <f t="shared" si="24"/>
        <v>43.848214285714285</v>
      </c>
      <c r="O48" s="30"/>
      <c r="P48" s="29">
        <f>[1]Sheet1!H36</f>
        <v>21.45</v>
      </c>
      <c r="Q48" s="29">
        <f>[1]Sheet1!I36</f>
        <v>2.04</v>
      </c>
      <c r="R48" s="30">
        <f t="shared" si="5"/>
        <v>10.51470588235294</v>
      </c>
      <c r="S48" s="29"/>
      <c r="T48" s="30">
        <f t="shared" ref="T48:T64" si="30">L48+P48</f>
        <v>316.10999999999996</v>
      </c>
      <c r="U48" s="30">
        <f t="shared" ref="U48:U64" si="31">M48+Q48</f>
        <v>8.76</v>
      </c>
      <c r="V48" s="30">
        <f t="shared" si="27"/>
        <v>36.085616438356162</v>
      </c>
    </row>
    <row r="49" spans="1:22" ht="12.75" customHeight="1" x14ac:dyDescent="0.25">
      <c r="A49" s="3"/>
      <c r="B49" s="20" t="str">
        <f>[1]Sheet1!B37</f>
        <v>BIOL</v>
      </c>
      <c r="C49" s="18">
        <f>[1]Sheet1!C37</f>
        <v>185</v>
      </c>
      <c r="D49" s="18">
        <f>[1]Sheet1!D37</f>
        <v>206.83</v>
      </c>
      <c r="E49" s="18">
        <f>[1]Sheet1!E37</f>
        <v>8.09</v>
      </c>
      <c r="F49" s="17">
        <f t="shared" si="0"/>
        <v>25.566131025957976</v>
      </c>
      <c r="G49" s="17"/>
      <c r="H49" s="18">
        <f>[1]Sheet1!F37</f>
        <v>169.32</v>
      </c>
      <c r="I49" s="18">
        <f>[1]Sheet1!G37</f>
        <v>10.17</v>
      </c>
      <c r="J49" s="17">
        <f t="shared" si="1"/>
        <v>16.64896755162242</v>
      </c>
      <c r="K49" s="17"/>
      <c r="L49" s="17">
        <f t="shared" si="28"/>
        <v>376.15</v>
      </c>
      <c r="M49" s="17">
        <f t="shared" si="29"/>
        <v>18.259999999999998</v>
      </c>
      <c r="N49" s="17">
        <f t="shared" si="24"/>
        <v>20.599671412924426</v>
      </c>
      <c r="O49" s="17"/>
      <c r="P49" s="18">
        <f>[1]Sheet1!H37</f>
        <v>15.85</v>
      </c>
      <c r="Q49" s="18">
        <f>[1]Sheet1!I37</f>
        <v>2.76</v>
      </c>
      <c r="R49" s="17">
        <f t="shared" si="5"/>
        <v>5.7427536231884062</v>
      </c>
      <c r="S49" s="18"/>
      <c r="T49" s="17">
        <f t="shared" si="30"/>
        <v>392</v>
      </c>
      <c r="U49" s="17">
        <f t="shared" si="31"/>
        <v>21.019999999999996</v>
      </c>
      <c r="V49" s="17">
        <f t="shared" si="27"/>
        <v>18.648905803996197</v>
      </c>
    </row>
    <row r="50" spans="1:22" ht="12.75" customHeight="1" x14ac:dyDescent="0.25">
      <c r="A50" s="3"/>
      <c r="B50" s="20" t="str">
        <f>[1]Sheet1!B38</f>
        <v>CHEM</v>
      </c>
      <c r="C50" s="18">
        <f>[1]Sheet1!C38</f>
        <v>69</v>
      </c>
      <c r="D50" s="18">
        <f>[1]Sheet1!D38</f>
        <v>105</v>
      </c>
      <c r="E50" s="18">
        <f>[1]Sheet1!E38</f>
        <v>6.76</v>
      </c>
      <c r="F50" s="17">
        <f t="shared" si="0"/>
        <v>15.532544378698224</v>
      </c>
      <c r="G50" s="17"/>
      <c r="H50" s="18">
        <f>[1]Sheet1!F38</f>
        <v>66.680000000000007</v>
      </c>
      <c r="I50" s="18">
        <f>[1]Sheet1!G38</f>
        <v>4.3</v>
      </c>
      <c r="J50" s="17">
        <f t="shared" si="1"/>
        <v>15.50697674418605</v>
      </c>
      <c r="K50" s="17"/>
      <c r="L50" s="17">
        <f t="shared" si="28"/>
        <v>171.68</v>
      </c>
      <c r="M50" s="17">
        <f t="shared" si="29"/>
        <v>11.059999999999999</v>
      </c>
      <c r="N50" s="17">
        <f t="shared" si="24"/>
        <v>15.522603978300184</v>
      </c>
      <c r="O50" s="17"/>
      <c r="P50" s="18">
        <f>[1]Sheet1!H38</f>
        <v>10.58</v>
      </c>
      <c r="Q50" s="18">
        <f>[1]Sheet1!I38</f>
        <v>0.93</v>
      </c>
      <c r="R50" s="17">
        <f t="shared" si="5"/>
        <v>11.376344086021504</v>
      </c>
      <c r="S50" s="18"/>
      <c r="T50" s="17">
        <f t="shared" si="30"/>
        <v>182.26000000000002</v>
      </c>
      <c r="U50" s="17">
        <f t="shared" si="31"/>
        <v>11.989999999999998</v>
      </c>
      <c r="V50" s="17">
        <f t="shared" si="27"/>
        <v>15.20100083402836</v>
      </c>
    </row>
    <row r="51" spans="1:22" ht="12.75" customHeight="1" x14ac:dyDescent="0.25">
      <c r="A51" s="3"/>
      <c r="B51" s="20" t="str">
        <f>[1]Sheet1!B39</f>
        <v>CHS</v>
      </c>
      <c r="C51" s="18">
        <f>[1]Sheet1!C39</f>
        <v>46</v>
      </c>
      <c r="D51" s="18">
        <f>[1]Sheet1!D39</f>
        <v>87.47</v>
      </c>
      <c r="E51" s="18">
        <f>[1]Sheet1!E39</f>
        <v>2.3199999999999998</v>
      </c>
      <c r="F51" s="17">
        <f t="shared" si="0"/>
        <v>37.702586206896555</v>
      </c>
      <c r="G51" s="17"/>
      <c r="H51" s="18">
        <f>[1]Sheet1!F39</f>
        <v>113.02</v>
      </c>
      <c r="I51" s="18">
        <f>[1]Sheet1!G39</f>
        <v>4.32</v>
      </c>
      <c r="J51" s="17">
        <f t="shared" si="1"/>
        <v>26.162037037037035</v>
      </c>
      <c r="K51" s="17"/>
      <c r="L51" s="17">
        <f t="shared" si="28"/>
        <v>200.49</v>
      </c>
      <c r="M51" s="17">
        <f t="shared" si="29"/>
        <v>6.6400000000000006</v>
      </c>
      <c r="N51" s="17">
        <f t="shared" si="24"/>
        <v>30.194277108433734</v>
      </c>
      <c r="O51" s="17"/>
      <c r="P51" s="18">
        <f>[1]Sheet1!H39</f>
        <v>8.5</v>
      </c>
      <c r="Q51" s="18">
        <f>[1]Sheet1!I39</f>
        <v>0.74</v>
      </c>
      <c r="R51" s="17">
        <f t="shared" si="5"/>
        <v>11.486486486486486</v>
      </c>
      <c r="S51" s="18"/>
      <c r="T51" s="17">
        <f t="shared" si="30"/>
        <v>208.99</v>
      </c>
      <c r="U51" s="17">
        <f t="shared" si="31"/>
        <v>7.3800000000000008</v>
      </c>
      <c r="V51" s="17">
        <f t="shared" si="27"/>
        <v>28.318428184281842</v>
      </c>
    </row>
    <row r="52" spans="1:22" ht="12.75" customHeight="1" x14ac:dyDescent="0.25">
      <c r="A52" s="3"/>
      <c r="B52" s="20" t="str">
        <f>[1]Sheet1!B40</f>
        <v>GEOG</v>
      </c>
      <c r="C52" s="18">
        <f>[1]Sheet1!C40</f>
        <v>29</v>
      </c>
      <c r="D52" s="18">
        <f>[1]Sheet1!D40</f>
        <v>132.80000000000001</v>
      </c>
      <c r="E52" s="18">
        <f>[1]Sheet1!E40</f>
        <v>3.64</v>
      </c>
      <c r="F52" s="17">
        <f t="shared" si="0"/>
        <v>36.483516483516489</v>
      </c>
      <c r="G52" s="17"/>
      <c r="H52" s="18">
        <f>[1]Sheet1!F40</f>
        <v>45</v>
      </c>
      <c r="I52" s="18">
        <f>[1]Sheet1!G40</f>
        <v>1.91</v>
      </c>
      <c r="J52" s="17">
        <f t="shared" si="1"/>
        <v>23.560209424083769</v>
      </c>
      <c r="K52" s="17"/>
      <c r="L52" s="17">
        <f t="shared" si="28"/>
        <v>177.8</v>
      </c>
      <c r="M52" s="17">
        <f t="shared" si="29"/>
        <v>5.55</v>
      </c>
      <c r="N52" s="17">
        <f t="shared" si="24"/>
        <v>32.036036036036037</v>
      </c>
      <c r="O52" s="17"/>
      <c r="P52" s="18">
        <f>[1]Sheet1!H40</f>
        <v>6.6</v>
      </c>
      <c r="Q52" s="18">
        <f>[1]Sheet1!I40</f>
        <v>1.48</v>
      </c>
      <c r="R52" s="17">
        <f t="shared" si="5"/>
        <v>4.4594594594594597</v>
      </c>
      <c r="S52" s="18"/>
      <c r="T52" s="17">
        <f t="shared" si="30"/>
        <v>184.4</v>
      </c>
      <c r="U52" s="17">
        <f t="shared" si="31"/>
        <v>7.0299999999999994</v>
      </c>
      <c r="V52" s="17">
        <f t="shared" si="27"/>
        <v>26.230440967283077</v>
      </c>
    </row>
    <row r="53" spans="1:22" ht="12.75" customHeight="1" x14ac:dyDescent="0.25">
      <c r="A53" s="3"/>
      <c r="B53" s="20" t="str">
        <f>[1]Sheet1!B41</f>
        <v>GEOL</v>
      </c>
      <c r="C53" s="18">
        <f>[1]Sheet1!C41</f>
        <v>37</v>
      </c>
      <c r="D53" s="18">
        <f>[1]Sheet1!D41</f>
        <v>138.13</v>
      </c>
      <c r="E53" s="18">
        <f>[1]Sheet1!E41</f>
        <v>3.9</v>
      </c>
      <c r="F53" s="17">
        <f t="shared" si="0"/>
        <v>35.417948717948718</v>
      </c>
      <c r="G53" s="17"/>
      <c r="H53" s="18">
        <f>[1]Sheet1!F41</f>
        <v>29.77</v>
      </c>
      <c r="I53" s="18">
        <f>[1]Sheet1!G41</f>
        <v>2.36</v>
      </c>
      <c r="J53" s="17">
        <f t="shared" si="1"/>
        <v>12.614406779661017</v>
      </c>
      <c r="K53" s="17"/>
      <c r="L53" s="17">
        <f t="shared" si="28"/>
        <v>167.9</v>
      </c>
      <c r="M53" s="17">
        <f t="shared" si="29"/>
        <v>6.26</v>
      </c>
      <c r="N53" s="17">
        <f t="shared" si="24"/>
        <v>26.821086261980831</v>
      </c>
      <c r="O53" s="17"/>
      <c r="P53" s="18">
        <f>[1]Sheet1!H41</f>
        <v>3.25</v>
      </c>
      <c r="Q53" s="18">
        <f>[1]Sheet1!I41</f>
        <v>0.54</v>
      </c>
      <c r="R53" s="17">
        <f t="shared" si="5"/>
        <v>6.0185185185185182</v>
      </c>
      <c r="S53" s="18"/>
      <c r="T53" s="17">
        <f t="shared" si="30"/>
        <v>171.15</v>
      </c>
      <c r="U53" s="17">
        <f t="shared" si="31"/>
        <v>6.8</v>
      </c>
      <c r="V53" s="17">
        <f t="shared" si="27"/>
        <v>25.169117647058826</v>
      </c>
    </row>
    <row r="54" spans="1:22" ht="12.75" customHeight="1" x14ac:dyDescent="0.25">
      <c r="A54" s="3"/>
      <c r="B54" s="20" t="str">
        <f>[1]Sheet1!B42</f>
        <v>HIST</v>
      </c>
      <c r="C54" s="18">
        <f>[1]Sheet1!C42</f>
        <v>60</v>
      </c>
      <c r="D54" s="18">
        <f>[1]Sheet1!D42</f>
        <v>308.33</v>
      </c>
      <c r="E54" s="18">
        <f>[1]Sheet1!E42</f>
        <v>6.61</v>
      </c>
      <c r="F54" s="17">
        <f t="shared" si="0"/>
        <v>46.64599092284417</v>
      </c>
      <c r="G54" s="17"/>
      <c r="H54" s="18">
        <f>[1]Sheet1!F42</f>
        <v>207.4</v>
      </c>
      <c r="I54" s="18">
        <f>[1]Sheet1!G42</f>
        <v>10.02</v>
      </c>
      <c r="J54" s="17">
        <f t="shared" si="1"/>
        <v>20.69860279441118</v>
      </c>
      <c r="K54" s="17"/>
      <c r="L54" s="17">
        <f t="shared" si="28"/>
        <v>515.73</v>
      </c>
      <c r="M54" s="17">
        <f t="shared" si="29"/>
        <v>16.63</v>
      </c>
      <c r="N54" s="17">
        <f t="shared" si="24"/>
        <v>31.012026458208062</v>
      </c>
      <c r="O54" s="17"/>
      <c r="P54" s="18">
        <f>[1]Sheet1!H42</f>
        <v>18.829999999999998</v>
      </c>
      <c r="Q54" s="18">
        <f>[1]Sheet1!I42</f>
        <v>2.09</v>
      </c>
      <c r="R54" s="17">
        <f t="shared" si="5"/>
        <v>9.0095693779904309</v>
      </c>
      <c r="S54" s="18"/>
      <c r="T54" s="17">
        <f t="shared" si="30"/>
        <v>534.56000000000006</v>
      </c>
      <c r="U54" s="17">
        <f t="shared" si="31"/>
        <v>18.72</v>
      </c>
      <c r="V54" s="17">
        <f t="shared" si="27"/>
        <v>28.555555555555561</v>
      </c>
    </row>
    <row r="55" spans="1:22" ht="12.75" customHeight="1" x14ac:dyDescent="0.25">
      <c r="A55" s="3"/>
      <c r="B55" s="20" t="str">
        <f>[1]Sheet1!B43</f>
        <v>LAS</v>
      </c>
      <c r="C55" s="18">
        <f>[1]Sheet1!C43</f>
        <v>16</v>
      </c>
      <c r="D55" s="18">
        <f>[1]Sheet1!D43</f>
        <v>16.27</v>
      </c>
      <c r="E55" s="18">
        <f>[1]Sheet1!E43</f>
        <v>0.43</v>
      </c>
      <c r="F55" s="17">
        <f t="shared" si="0"/>
        <v>37.837209302325583</v>
      </c>
      <c r="G55" s="17"/>
      <c r="H55" s="18">
        <f>[1]Sheet1!F43</f>
        <v>36.270000000000003</v>
      </c>
      <c r="I55" s="18">
        <f>[1]Sheet1!G43</f>
        <v>1.64</v>
      </c>
      <c r="J55" s="17">
        <f t="shared" si="1"/>
        <v>22.11585365853659</v>
      </c>
      <c r="K55" s="17"/>
      <c r="L55" s="17">
        <f t="shared" si="28"/>
        <v>52.540000000000006</v>
      </c>
      <c r="M55" s="17">
        <f t="shared" si="29"/>
        <v>2.0699999999999998</v>
      </c>
      <c r="N55" s="17">
        <f t="shared" si="24"/>
        <v>25.381642512077299</v>
      </c>
      <c r="O55" s="17"/>
      <c r="P55" s="18">
        <f>[1]Sheet1!H43</f>
        <v>0.42</v>
      </c>
      <c r="Q55" s="18">
        <f>[1]Sheet1!I43</f>
        <v>0.33</v>
      </c>
      <c r="R55" s="17">
        <f t="shared" si="5"/>
        <v>1.2727272727272727</v>
      </c>
      <c r="S55" s="18"/>
      <c r="T55" s="17">
        <f t="shared" si="30"/>
        <v>52.960000000000008</v>
      </c>
      <c r="U55" s="17">
        <f t="shared" si="31"/>
        <v>2.4</v>
      </c>
      <c r="V55" s="17">
        <f t="shared" si="27"/>
        <v>22.06666666666667</v>
      </c>
    </row>
    <row r="56" spans="1:22" ht="12.75" customHeight="1" x14ac:dyDescent="0.25">
      <c r="A56" s="3"/>
      <c r="B56" s="20" t="str">
        <f>[1]Sheet1!B44</f>
        <v>MATH</v>
      </c>
      <c r="C56" s="18">
        <f>[1]Sheet1!C44</f>
        <v>137</v>
      </c>
      <c r="D56" s="18">
        <f>[1]Sheet1!D44</f>
        <v>704.97</v>
      </c>
      <c r="E56" s="18">
        <f>[1]Sheet1!E44</f>
        <v>26.84</v>
      </c>
      <c r="F56" s="17">
        <f t="shared" si="0"/>
        <v>26.265648286140092</v>
      </c>
      <c r="G56" s="17"/>
      <c r="H56" s="18">
        <f>[1]Sheet1!F44</f>
        <v>89.47</v>
      </c>
      <c r="I56" s="18">
        <f>[1]Sheet1!G44</f>
        <v>5.24</v>
      </c>
      <c r="J56" s="17">
        <f t="shared" si="1"/>
        <v>17.074427480916029</v>
      </c>
      <c r="K56" s="17"/>
      <c r="L56" s="17">
        <f t="shared" si="28"/>
        <v>794.44</v>
      </c>
      <c r="M56" s="17">
        <f t="shared" si="29"/>
        <v>32.08</v>
      </c>
      <c r="N56" s="17">
        <f t="shared" si="24"/>
        <v>24.764339152119703</v>
      </c>
      <c r="O56" s="17"/>
      <c r="P56" s="18">
        <f>[1]Sheet1!H44</f>
        <v>31.07</v>
      </c>
      <c r="Q56" s="18">
        <f>[1]Sheet1!I44</f>
        <v>1.49</v>
      </c>
      <c r="R56" s="17">
        <f t="shared" si="5"/>
        <v>20.85234899328859</v>
      </c>
      <c r="S56" s="18"/>
      <c r="T56" s="17">
        <f t="shared" si="30"/>
        <v>825.5100000000001</v>
      </c>
      <c r="U56" s="17">
        <f t="shared" si="31"/>
        <v>33.57</v>
      </c>
      <c r="V56" s="17">
        <f t="shared" si="27"/>
        <v>24.590705987488832</v>
      </c>
    </row>
    <row r="57" spans="1:22" ht="12.75" customHeight="1" x14ac:dyDescent="0.25">
      <c r="A57" s="3"/>
      <c r="B57" s="20" t="str">
        <f>[1]Sheet1!B45</f>
        <v>NATS</v>
      </c>
      <c r="C57" s="18">
        <f>[1]Sheet1!C45</f>
        <v>7</v>
      </c>
      <c r="D57" s="18">
        <f>[1]Sheet1!D45</f>
        <v>15.52</v>
      </c>
      <c r="E57" s="18">
        <f>[1]Sheet1!E45</f>
        <v>0.66</v>
      </c>
      <c r="F57" s="17">
        <f t="shared" si="0"/>
        <v>23.515151515151512</v>
      </c>
      <c r="G57" s="17"/>
      <c r="H57" s="18">
        <f>[1]Sheet1!F45</f>
        <v>0.4</v>
      </c>
      <c r="I57" s="18">
        <f>[1]Sheet1!G45</f>
        <v>0.93</v>
      </c>
      <c r="J57" s="17">
        <f t="shared" si="1"/>
        <v>0.43010752688172044</v>
      </c>
      <c r="K57" s="17"/>
      <c r="L57" s="17">
        <f t="shared" si="28"/>
        <v>15.92</v>
      </c>
      <c r="M57" s="17">
        <f t="shared" si="29"/>
        <v>1.59</v>
      </c>
      <c r="N57" s="17">
        <f t="shared" si="24"/>
        <v>10.012578616352201</v>
      </c>
      <c r="O57" s="17"/>
      <c r="P57" s="18">
        <f>[1]Sheet1!H45</f>
        <v>0</v>
      </c>
      <c r="Q57" s="18">
        <f>[1]Sheet1!I45</f>
        <v>0</v>
      </c>
      <c r="R57" s="17" t="str">
        <f t="shared" si="5"/>
        <v/>
      </c>
      <c r="S57" s="18"/>
      <c r="T57" s="17">
        <f t="shared" si="30"/>
        <v>15.92</v>
      </c>
      <c r="U57" s="17">
        <f t="shared" si="31"/>
        <v>1.59</v>
      </c>
      <c r="V57" s="17">
        <f t="shared" si="27"/>
        <v>10.012578616352201</v>
      </c>
    </row>
    <row r="58" spans="1:22" ht="12.75" customHeight="1" x14ac:dyDescent="0.25">
      <c r="A58" s="3"/>
      <c r="B58" s="20" t="str">
        <f>[1]Sheet1!B46</f>
        <v>NSS</v>
      </c>
      <c r="C58" s="18">
        <f>[1]Sheet1!C46</f>
        <v>6</v>
      </c>
      <c r="D58" s="18">
        <f>[1]Sheet1!D46</f>
        <v>6.93</v>
      </c>
      <c r="E58" s="18">
        <f>[1]Sheet1!E46</f>
        <v>0.33</v>
      </c>
      <c r="F58" s="17">
        <f t="shared" si="0"/>
        <v>20.999999999999996</v>
      </c>
      <c r="G58" s="17"/>
      <c r="H58" s="18">
        <f>[1]Sheet1!F46</f>
        <v>13.87</v>
      </c>
      <c r="I58" s="18">
        <f>[1]Sheet1!G46</f>
        <v>0.7</v>
      </c>
      <c r="J58" s="17">
        <f t="shared" si="1"/>
        <v>19.814285714285713</v>
      </c>
      <c r="K58" s="17"/>
      <c r="L58" s="17">
        <f t="shared" si="28"/>
        <v>20.799999999999997</v>
      </c>
      <c r="M58" s="17">
        <f t="shared" si="29"/>
        <v>1.03</v>
      </c>
      <c r="N58" s="17">
        <f t="shared" si="24"/>
        <v>20.194174757281552</v>
      </c>
      <c r="O58" s="17"/>
      <c r="P58" s="18">
        <f>[1]Sheet1!H46</f>
        <v>0</v>
      </c>
      <c r="Q58" s="18">
        <f>[1]Sheet1!I46</f>
        <v>0</v>
      </c>
      <c r="R58" s="17" t="str">
        <f t="shared" si="5"/>
        <v/>
      </c>
      <c r="S58" s="18"/>
      <c r="T58" s="17">
        <f t="shared" si="30"/>
        <v>20.799999999999997</v>
      </c>
      <c r="U58" s="17">
        <f t="shared" si="31"/>
        <v>1.03</v>
      </c>
      <c r="V58" s="17">
        <f t="shared" si="27"/>
        <v>20.194174757281552</v>
      </c>
    </row>
    <row r="59" spans="1:22" ht="12.75" customHeight="1" x14ac:dyDescent="0.25">
      <c r="A59" s="3"/>
      <c r="B59" s="20" t="str">
        <f>[1]Sheet1!B47</f>
        <v>PAS</v>
      </c>
      <c r="C59" s="18">
        <f>[1]Sheet1!C47</f>
        <v>25</v>
      </c>
      <c r="D59" s="18">
        <f>[1]Sheet1!D47</f>
        <v>40</v>
      </c>
      <c r="E59" s="18">
        <f>[1]Sheet1!E47</f>
        <v>1.05</v>
      </c>
      <c r="F59" s="17">
        <f t="shared" si="0"/>
        <v>38.095238095238095</v>
      </c>
      <c r="G59" s="17"/>
      <c r="H59" s="18">
        <f>[1]Sheet1!F47</f>
        <v>102.4</v>
      </c>
      <c r="I59" s="18">
        <f>[1]Sheet1!G47</f>
        <v>3.4</v>
      </c>
      <c r="J59" s="17">
        <f t="shared" si="1"/>
        <v>30.117647058823533</v>
      </c>
      <c r="K59" s="17"/>
      <c r="L59" s="17">
        <f t="shared" si="28"/>
        <v>142.4</v>
      </c>
      <c r="M59" s="17">
        <f t="shared" si="29"/>
        <v>4.45</v>
      </c>
      <c r="N59" s="17">
        <f t="shared" si="24"/>
        <v>32</v>
      </c>
      <c r="O59" s="17"/>
      <c r="P59" s="18">
        <f>[1]Sheet1!H47</f>
        <v>0</v>
      </c>
      <c r="Q59" s="18">
        <f>[1]Sheet1!I47</f>
        <v>0</v>
      </c>
      <c r="R59" s="17" t="str">
        <f t="shared" si="5"/>
        <v/>
      </c>
      <c r="S59" s="18"/>
      <c r="T59" s="17">
        <f t="shared" si="30"/>
        <v>142.4</v>
      </c>
      <c r="U59" s="17">
        <f t="shared" si="31"/>
        <v>4.45</v>
      </c>
      <c r="V59" s="17">
        <f t="shared" si="27"/>
        <v>32</v>
      </c>
    </row>
    <row r="60" spans="1:22" ht="12.75" customHeight="1" x14ac:dyDescent="0.25">
      <c r="A60" s="3"/>
      <c r="B60" s="20" t="str">
        <f>[1]Sheet1!B48</f>
        <v>PHYS</v>
      </c>
      <c r="C60" s="18">
        <f>[1]Sheet1!C48</f>
        <v>95</v>
      </c>
      <c r="D60" s="18">
        <f>[1]Sheet1!D48</f>
        <v>283.8</v>
      </c>
      <c r="E60" s="18">
        <f>[1]Sheet1!E48</f>
        <v>9.67</v>
      </c>
      <c r="F60" s="17">
        <f t="shared" si="0"/>
        <v>29.348500517063083</v>
      </c>
      <c r="G60" s="17"/>
      <c r="H60" s="18">
        <f>[1]Sheet1!F48</f>
        <v>27.22</v>
      </c>
      <c r="I60" s="18">
        <f>[1]Sheet1!G48</f>
        <v>1.8</v>
      </c>
      <c r="J60" s="17">
        <f t="shared" si="1"/>
        <v>15.122222222222222</v>
      </c>
      <c r="K60" s="17"/>
      <c r="L60" s="17">
        <f t="shared" si="28"/>
        <v>311.02</v>
      </c>
      <c r="M60" s="17">
        <f t="shared" si="29"/>
        <v>11.47</v>
      </c>
      <c r="N60" s="17">
        <f t="shared" si="24"/>
        <v>27.115954664341757</v>
      </c>
      <c r="O60" s="17"/>
      <c r="P60" s="18">
        <f>[1]Sheet1!H48</f>
        <v>8.7799999999999994</v>
      </c>
      <c r="Q60" s="18">
        <f>[1]Sheet1!I48</f>
        <v>0.62</v>
      </c>
      <c r="R60" s="17">
        <f t="shared" si="5"/>
        <v>14.161290322580644</v>
      </c>
      <c r="S60" s="18"/>
      <c r="T60" s="17">
        <f t="shared" si="30"/>
        <v>319.79999999999995</v>
      </c>
      <c r="U60" s="17">
        <f t="shared" si="31"/>
        <v>12.09</v>
      </c>
      <c r="V60" s="17">
        <f t="shared" si="27"/>
        <v>26.451612903225804</v>
      </c>
    </row>
    <row r="61" spans="1:22" ht="12.75" customHeight="1" x14ac:dyDescent="0.25">
      <c r="A61" s="3"/>
      <c r="B61" s="20" t="str">
        <f>[1]Sheet1!B49</f>
        <v>POLS</v>
      </c>
      <c r="C61" s="18">
        <f>[1]Sheet1!C49</f>
        <v>53</v>
      </c>
      <c r="D61" s="18">
        <f>[1]Sheet1!D49</f>
        <v>184.87</v>
      </c>
      <c r="E61" s="18">
        <f>[1]Sheet1!E49</f>
        <v>4.43</v>
      </c>
      <c r="F61" s="17">
        <f t="shared" si="0"/>
        <v>41.731376975169304</v>
      </c>
      <c r="G61" s="17"/>
      <c r="H61" s="18">
        <f>[1]Sheet1!F49</f>
        <v>182.87</v>
      </c>
      <c r="I61" s="18">
        <f>[1]Sheet1!G49</f>
        <v>6.86</v>
      </c>
      <c r="J61" s="17">
        <f t="shared" si="1"/>
        <v>26.65743440233236</v>
      </c>
      <c r="K61" s="17"/>
      <c r="L61" s="17">
        <f t="shared" si="28"/>
        <v>367.74</v>
      </c>
      <c r="M61" s="17">
        <f t="shared" si="29"/>
        <v>11.29</v>
      </c>
      <c r="N61" s="17">
        <f t="shared" si="24"/>
        <v>32.572187776793626</v>
      </c>
      <c r="O61" s="17"/>
      <c r="P61" s="18">
        <f>[1]Sheet1!H49</f>
        <v>33.33</v>
      </c>
      <c r="Q61" s="18">
        <f>[1]Sheet1!I49</f>
        <v>3.66</v>
      </c>
      <c r="R61" s="17">
        <f t="shared" si="5"/>
        <v>9.1065573770491799</v>
      </c>
      <c r="S61" s="18"/>
      <c r="T61" s="17">
        <f t="shared" si="30"/>
        <v>401.07</v>
      </c>
      <c r="U61" s="17">
        <f t="shared" si="31"/>
        <v>14.95</v>
      </c>
      <c r="V61" s="17">
        <f t="shared" si="27"/>
        <v>26.827424749163882</v>
      </c>
    </row>
    <row r="62" spans="1:22" ht="12.75" customHeight="1" x14ac:dyDescent="0.25">
      <c r="A62" s="3"/>
      <c r="B62" s="20" t="str">
        <f>[1]Sheet1!B50</f>
        <v>PSY</v>
      </c>
      <c r="C62" s="20">
        <f>[1]Sheet1!C50</f>
        <v>109</v>
      </c>
      <c r="D62" s="18">
        <f>[1]Sheet1!D50</f>
        <v>222.33</v>
      </c>
      <c r="E62" s="18">
        <f>[1]Sheet1!E50</f>
        <v>4.68</v>
      </c>
      <c r="F62" s="17">
        <f>IF(ISERROR(D62/E62),"",D62/E62)</f>
        <v>47.506410256410263</v>
      </c>
      <c r="G62" s="17"/>
      <c r="H62" s="18">
        <f>[1]Sheet1!F50</f>
        <v>421.9</v>
      </c>
      <c r="I62" s="18">
        <f>[1]Sheet1!G50</f>
        <v>12.66</v>
      </c>
      <c r="J62" s="17">
        <f>IF(ISERROR(H62/I62),"",H62/I62)</f>
        <v>33.325434439178515</v>
      </c>
      <c r="K62" s="17"/>
      <c r="L62" s="17">
        <f t="shared" si="28"/>
        <v>644.23</v>
      </c>
      <c r="M62" s="17">
        <f t="shared" si="29"/>
        <v>17.34</v>
      </c>
      <c r="N62" s="17">
        <f t="shared" si="24"/>
        <v>37.152825836216842</v>
      </c>
      <c r="O62" s="17"/>
      <c r="P62" s="18">
        <f>[1]Sheet1!H50</f>
        <v>24.67</v>
      </c>
      <c r="Q62" s="18">
        <f>[1]Sheet1!I50</f>
        <v>1.59</v>
      </c>
      <c r="R62" s="17">
        <f>IF(ISERROR(P62/Q62),"",P62/Q62)</f>
        <v>15.515723270440251</v>
      </c>
      <c r="S62" s="18"/>
      <c r="T62" s="17">
        <f t="shared" si="30"/>
        <v>668.9</v>
      </c>
      <c r="U62" s="17">
        <f t="shared" si="31"/>
        <v>18.93</v>
      </c>
      <c r="V62" s="17">
        <f t="shared" si="27"/>
        <v>35.335446381405177</v>
      </c>
    </row>
    <row r="63" spans="1:22" ht="12.75" customHeight="1" x14ac:dyDescent="0.25">
      <c r="A63" s="3"/>
      <c r="B63" s="20" t="str">
        <f>[1]Sheet1!B51</f>
        <v>SOC</v>
      </c>
      <c r="C63" s="20">
        <f>[1]Sheet1!C51</f>
        <v>71</v>
      </c>
      <c r="D63" s="18">
        <f>[1]Sheet1!D51</f>
        <v>37.33</v>
      </c>
      <c r="E63" s="18">
        <f>[1]Sheet1!E51</f>
        <v>1.02</v>
      </c>
      <c r="F63" s="17">
        <f>IF(ISERROR(D63/E63),"",D63/E63)</f>
        <v>36.598039215686271</v>
      </c>
      <c r="G63" s="17"/>
      <c r="H63" s="18">
        <f>[1]Sheet1!F51</f>
        <v>410.32</v>
      </c>
      <c r="I63" s="18">
        <f>[1]Sheet1!G51</f>
        <v>13.92</v>
      </c>
      <c r="J63" s="17">
        <f>IF(ISERROR(H63/I63),"",H63/I63)</f>
        <v>29.477011494252874</v>
      </c>
      <c r="K63" s="17"/>
      <c r="L63" s="17">
        <f t="shared" si="28"/>
        <v>447.65</v>
      </c>
      <c r="M63" s="17">
        <f t="shared" si="29"/>
        <v>14.94</v>
      </c>
      <c r="N63" s="17">
        <f t="shared" si="24"/>
        <v>29.963186077643908</v>
      </c>
      <c r="O63" s="17"/>
      <c r="P63" s="18">
        <f>[1]Sheet1!H51</f>
        <v>18.829999999999998</v>
      </c>
      <c r="Q63" s="18">
        <f>[1]Sheet1!I51</f>
        <v>2.2000000000000002</v>
      </c>
      <c r="R63" s="17">
        <f>IF(ISERROR(P63/Q63),"",P63/Q63)</f>
        <v>8.5590909090909069</v>
      </c>
      <c r="S63" s="18"/>
      <c r="T63" s="17">
        <f t="shared" si="30"/>
        <v>466.47999999999996</v>
      </c>
      <c r="U63" s="17">
        <f t="shared" si="31"/>
        <v>17.14</v>
      </c>
      <c r="V63" s="17">
        <f t="shared" si="27"/>
        <v>27.215869311551923</v>
      </c>
    </row>
    <row r="64" spans="1:22" ht="12.75" customHeight="1" x14ac:dyDescent="0.25">
      <c r="A64" s="3"/>
      <c r="B64" s="31" t="s">
        <v>51</v>
      </c>
      <c r="C64" s="31">
        <f>SUM(C45:C61)</f>
        <v>1636</v>
      </c>
      <c r="D64" s="31">
        <f>SUM(D48:D63)</f>
        <v>2572.5099999999998</v>
      </c>
      <c r="E64" s="31">
        <f>SUM(E48:E63)</f>
        <v>82.27</v>
      </c>
      <c r="F64" s="32">
        <f>IF(ISERROR(D64/E64),"",D64/E64)</f>
        <v>31.269113893278227</v>
      </c>
      <c r="G64" s="32"/>
      <c r="H64" s="31">
        <f>SUM(H48:H63)</f>
        <v>2128.6400000000003</v>
      </c>
      <c r="I64" s="31">
        <f>SUM(I48:I63)</f>
        <v>85.11</v>
      </c>
      <c r="J64" s="32">
        <f>IF(ISERROR(H64/I64),"",H64/I64)</f>
        <v>25.010457055575142</v>
      </c>
      <c r="K64" s="32"/>
      <c r="L64" s="32">
        <f t="shared" si="28"/>
        <v>4701.1499999999996</v>
      </c>
      <c r="M64" s="32">
        <f t="shared" si="29"/>
        <v>167.38</v>
      </c>
      <c r="N64" s="32">
        <f>L64/M64</f>
        <v>28.086688971203248</v>
      </c>
      <c r="O64" s="32"/>
      <c r="P64" s="31">
        <f>SUM(P48:P63)</f>
        <v>202.15999999999997</v>
      </c>
      <c r="Q64" s="31">
        <f>SUM(Q48:Q63)</f>
        <v>20.47</v>
      </c>
      <c r="R64" s="32">
        <f>IF(ISERROR(P64/Q64),"",P64/Q64)</f>
        <v>9.8759159745969693</v>
      </c>
      <c r="S64" s="31"/>
      <c r="T64" s="32">
        <f t="shared" si="30"/>
        <v>4903.3099999999995</v>
      </c>
      <c r="U64" s="32">
        <f t="shared" si="31"/>
        <v>187.85</v>
      </c>
      <c r="V64" s="32">
        <f>T64/U64</f>
        <v>26.102262443438914</v>
      </c>
    </row>
    <row r="65" spans="1:22" ht="5.0999999999999996" customHeight="1" x14ac:dyDescent="0.25">
      <c r="A65" s="3"/>
      <c r="B65" s="3"/>
      <c r="C65" s="3"/>
      <c r="D65" s="3"/>
      <c r="E65" s="3"/>
      <c r="F65" s="6"/>
      <c r="G65" s="6"/>
      <c r="H65" s="3"/>
      <c r="I65" s="3"/>
      <c r="J65" s="6"/>
      <c r="K65" s="6"/>
      <c r="L65" s="6"/>
      <c r="M65" s="6"/>
      <c r="N65" s="6"/>
      <c r="O65" s="6"/>
      <c r="P65" s="3"/>
      <c r="Q65" s="3"/>
      <c r="R65" s="6"/>
      <c r="S65" s="3"/>
      <c r="T65" s="6"/>
      <c r="U65" s="6"/>
      <c r="V65" s="6"/>
    </row>
    <row r="66" spans="1:22" ht="12.75" customHeight="1" x14ac:dyDescent="0.25">
      <c r="A66" s="3" t="str">
        <f>[1]Sheet1!A52</f>
        <v>UN</v>
      </c>
      <c r="B66" s="28" t="str">
        <f>[1]Sheet1!B52</f>
        <v>ATHL</v>
      </c>
      <c r="C66" s="28">
        <f>[1]Sheet1!C52</f>
        <v>7</v>
      </c>
      <c r="D66" s="29">
        <f>[1]Sheet1!D52</f>
        <v>0</v>
      </c>
      <c r="E66" s="29">
        <f>[1]Sheet1!E52</f>
        <v>0</v>
      </c>
      <c r="F66" s="30" t="str">
        <f>IF(ISERROR(D66/E66),"",D66/E66)</f>
        <v/>
      </c>
      <c r="G66" s="30"/>
      <c r="H66" s="29">
        <f>[1]Sheet1!F52</f>
        <v>5.6</v>
      </c>
      <c r="I66" s="29">
        <f>[1]Sheet1!G52</f>
        <v>6</v>
      </c>
      <c r="J66" s="30">
        <f t="shared" ref="J66:J72" si="32">IF(ISERROR(H66/I66),"",H66/I66)</f>
        <v>0.93333333333333324</v>
      </c>
      <c r="K66" s="30"/>
      <c r="L66" s="30">
        <f t="shared" ref="L66:M70" si="33">D66+H66</f>
        <v>5.6</v>
      </c>
      <c r="M66" s="30">
        <f t="shared" si="33"/>
        <v>6</v>
      </c>
      <c r="N66" s="30">
        <f t="shared" ref="N66:N69" si="34">L66/M66</f>
        <v>0.93333333333333324</v>
      </c>
      <c r="O66" s="30"/>
      <c r="P66" s="29">
        <f>[1]Sheet1!H52</f>
        <v>0</v>
      </c>
      <c r="Q66" s="29">
        <f>[1]Sheet1!I52</f>
        <v>0</v>
      </c>
      <c r="R66" s="30" t="str">
        <f t="shared" ref="R66:R72" si="35">IF(ISERROR(P66/Q66),"",P66/Q66)</f>
        <v/>
      </c>
      <c r="S66" s="29"/>
      <c r="T66" s="30">
        <f t="shared" ref="T66:U70" si="36">L66+P66</f>
        <v>5.6</v>
      </c>
      <c r="U66" s="30">
        <f t="shared" si="36"/>
        <v>6</v>
      </c>
      <c r="V66" s="30">
        <f t="shared" ref="V66:V69" si="37">T66/U66</f>
        <v>0.93333333333333324</v>
      </c>
    </row>
    <row r="67" spans="1:22" ht="12.75" customHeight="1" x14ac:dyDescent="0.25">
      <c r="A67" s="3"/>
      <c r="B67" s="20" t="str">
        <f>[1]Sheet1!B53</f>
        <v>HNRS</v>
      </c>
      <c r="C67" s="20">
        <f>[1]Sheet1!C53</f>
        <v>7</v>
      </c>
      <c r="D67" s="18">
        <f>[1]Sheet1!D53</f>
        <v>12.8</v>
      </c>
      <c r="E67" s="18">
        <f>[1]Sheet1!E53</f>
        <v>1.41</v>
      </c>
      <c r="F67" s="17">
        <f>IF(ISERROR(D67/E67),"",D67/E67)</f>
        <v>9.0780141843971638</v>
      </c>
      <c r="G67" s="17"/>
      <c r="H67" s="18">
        <f>[1]Sheet1!F53</f>
        <v>11</v>
      </c>
      <c r="I67" s="18">
        <f>[1]Sheet1!G53</f>
        <v>0.87</v>
      </c>
      <c r="J67" s="17">
        <f t="shared" si="32"/>
        <v>12.64367816091954</v>
      </c>
      <c r="K67" s="17"/>
      <c r="L67" s="17">
        <f t="shared" si="33"/>
        <v>23.8</v>
      </c>
      <c r="M67" s="17">
        <f t="shared" si="33"/>
        <v>2.2799999999999998</v>
      </c>
      <c r="N67" s="17">
        <f t="shared" si="34"/>
        <v>10.438596491228072</v>
      </c>
      <c r="O67" s="17"/>
      <c r="P67" s="18">
        <f>[1]Sheet1!H53</f>
        <v>0</v>
      </c>
      <c r="Q67" s="18">
        <f>[1]Sheet1!I53</f>
        <v>0</v>
      </c>
      <c r="R67" s="17" t="str">
        <f t="shared" si="35"/>
        <v/>
      </c>
      <c r="S67" s="18"/>
      <c r="T67" s="17">
        <f t="shared" si="36"/>
        <v>23.8</v>
      </c>
      <c r="U67" s="17">
        <f t="shared" si="36"/>
        <v>2.2799999999999998</v>
      </c>
      <c r="V67" s="17">
        <f t="shared" si="37"/>
        <v>10.438596491228072</v>
      </c>
    </row>
    <row r="68" spans="1:22" ht="12.75" customHeight="1" x14ac:dyDescent="0.25">
      <c r="A68" s="4"/>
      <c r="B68" s="20" t="str">
        <f>[1]Sheet1!B54</f>
        <v>LIBR</v>
      </c>
      <c r="C68" s="20">
        <f>[1]Sheet1!C54</f>
        <v>2</v>
      </c>
      <c r="D68" s="18">
        <f>[1]Sheet1!D54</f>
        <v>2.6</v>
      </c>
      <c r="E68" s="18">
        <f>[1]Sheet1!E54</f>
        <v>1</v>
      </c>
      <c r="F68" s="17">
        <f>IF(ISERROR(D68/E68),"",D68/E68)</f>
        <v>2.6</v>
      </c>
      <c r="G68" s="17"/>
      <c r="H68" s="18">
        <f>[1]Sheet1!F54</f>
        <v>1.33</v>
      </c>
      <c r="I68" s="18">
        <f>[1]Sheet1!G54</f>
        <v>0.13</v>
      </c>
      <c r="J68" s="17">
        <f t="shared" si="32"/>
        <v>10.230769230769232</v>
      </c>
      <c r="K68" s="17"/>
      <c r="L68" s="17">
        <f t="shared" si="33"/>
        <v>3.93</v>
      </c>
      <c r="M68" s="17">
        <f t="shared" si="33"/>
        <v>1.1299999999999999</v>
      </c>
      <c r="N68" s="17">
        <f t="shared" si="34"/>
        <v>3.4778761061946906</v>
      </c>
      <c r="O68" s="17"/>
      <c r="P68" s="18">
        <f>[1]Sheet1!H54</f>
        <v>0</v>
      </c>
      <c r="Q68" s="18">
        <f>[1]Sheet1!I54</f>
        <v>0</v>
      </c>
      <c r="R68" s="17" t="str">
        <f t="shared" si="35"/>
        <v/>
      </c>
      <c r="S68" s="18"/>
      <c r="T68" s="17">
        <f t="shared" si="36"/>
        <v>3.93</v>
      </c>
      <c r="U68" s="17">
        <f t="shared" si="36"/>
        <v>1.1299999999999999</v>
      </c>
      <c r="V68" s="17">
        <f t="shared" si="37"/>
        <v>3.4778761061946906</v>
      </c>
    </row>
    <row r="69" spans="1:22" ht="12.75" customHeight="1" x14ac:dyDescent="0.25">
      <c r="A69" s="4"/>
      <c r="B69" s="20" t="str">
        <f>[1]Sheet1!B55</f>
        <v>UNIV</v>
      </c>
      <c r="C69" s="20">
        <f>[1]Sheet1!C55</f>
        <v>76</v>
      </c>
      <c r="D69" s="18">
        <f>[1]Sheet1!D55</f>
        <v>11.13</v>
      </c>
      <c r="E69" s="18">
        <f>[1]Sheet1!E55</f>
        <v>1</v>
      </c>
      <c r="F69" s="17">
        <f>IF(ISERROR(D69/E69),"",D69/E69)</f>
        <v>11.13</v>
      </c>
      <c r="G69" s="17"/>
      <c r="H69" s="18">
        <f>[1]Sheet1!F55</f>
        <v>27.67</v>
      </c>
      <c r="I69" s="18">
        <f>[1]Sheet1!G55</f>
        <v>4.76</v>
      </c>
      <c r="J69" s="17">
        <f t="shared" si="32"/>
        <v>5.8130252100840343</v>
      </c>
      <c r="K69" s="17"/>
      <c r="L69" s="17">
        <f t="shared" si="33"/>
        <v>38.800000000000004</v>
      </c>
      <c r="M69" s="17">
        <f t="shared" si="33"/>
        <v>5.76</v>
      </c>
      <c r="N69" s="17">
        <f t="shared" si="34"/>
        <v>6.7361111111111125</v>
      </c>
      <c r="O69" s="17"/>
      <c r="P69" s="18">
        <f>[1]Sheet1!H55</f>
        <v>0</v>
      </c>
      <c r="Q69" s="18">
        <f>[1]Sheet1!I55</f>
        <v>0</v>
      </c>
      <c r="R69" s="17" t="str">
        <f t="shared" si="35"/>
        <v/>
      </c>
      <c r="S69" s="18"/>
      <c r="T69" s="17">
        <f t="shared" si="36"/>
        <v>38.800000000000004</v>
      </c>
      <c r="U69" s="17">
        <f t="shared" si="36"/>
        <v>5.76</v>
      </c>
      <c r="V69" s="17">
        <f t="shared" si="37"/>
        <v>6.7361111111111125</v>
      </c>
    </row>
    <row r="70" spans="1:22" ht="12.75" customHeight="1" x14ac:dyDescent="0.25">
      <c r="A70" s="4"/>
      <c r="B70" s="31" t="s">
        <v>51</v>
      </c>
      <c r="C70" s="31">
        <f>SUM(C51:C67)</f>
        <v>2341</v>
      </c>
      <c r="D70" s="31">
        <f>SUM(D66:D69)</f>
        <v>26.53</v>
      </c>
      <c r="E70" s="31">
        <f>SUM(E66:E69)</f>
        <v>3.41</v>
      </c>
      <c r="F70" s="32">
        <f>IF(ISERROR(D70/E70),"",D70/E70)</f>
        <v>7.7800586510263932</v>
      </c>
      <c r="G70" s="32"/>
      <c r="H70" s="31">
        <f>SUM(H66:H69)</f>
        <v>45.6</v>
      </c>
      <c r="I70" s="31">
        <f>SUM(I66:I69)</f>
        <v>11.76</v>
      </c>
      <c r="J70" s="32">
        <f t="shared" si="32"/>
        <v>3.8775510204081636</v>
      </c>
      <c r="K70" s="32"/>
      <c r="L70" s="32">
        <f t="shared" si="33"/>
        <v>72.13</v>
      </c>
      <c r="M70" s="32">
        <f t="shared" si="33"/>
        <v>15.17</v>
      </c>
      <c r="N70" s="32">
        <f>L70/M70</f>
        <v>4.7547791694133155</v>
      </c>
      <c r="O70" s="32"/>
      <c r="P70" s="31">
        <f>SUM(P66:P69)</f>
        <v>0</v>
      </c>
      <c r="Q70" s="31">
        <f>SUM(Q66:Q69)</f>
        <v>0</v>
      </c>
      <c r="R70" s="32" t="str">
        <f t="shared" si="35"/>
        <v/>
      </c>
      <c r="S70" s="31"/>
      <c r="T70" s="32">
        <f t="shared" si="36"/>
        <v>72.13</v>
      </c>
      <c r="U70" s="32">
        <f t="shared" si="36"/>
        <v>15.17</v>
      </c>
      <c r="V70" s="32">
        <f>T70/U70</f>
        <v>4.7547791694133155</v>
      </c>
    </row>
    <row r="71" spans="1:22" ht="5.099999999999999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 t="str">
        <f t="shared" si="32"/>
        <v/>
      </c>
      <c r="K71" s="4"/>
      <c r="L71" s="4"/>
      <c r="M71" s="4"/>
      <c r="N71" s="4"/>
      <c r="O71" s="4"/>
      <c r="P71" s="4"/>
      <c r="Q71" s="4"/>
      <c r="R71" s="4" t="str">
        <f t="shared" si="35"/>
        <v/>
      </c>
      <c r="S71" s="4"/>
      <c r="T71" s="4"/>
      <c r="U71" s="4"/>
      <c r="V71" s="4"/>
    </row>
    <row r="72" spans="1:22" ht="12.75" customHeight="1" x14ac:dyDescent="0.25">
      <c r="A72" s="3" t="s">
        <v>52</v>
      </c>
      <c r="B72" s="3"/>
      <c r="C72" s="3" t="e">
        <f>#REF!+C22+C27+C35+C46+C64+C62</f>
        <v>#REF!</v>
      </c>
      <c r="D72" s="3">
        <f>D13+D22+D27+D35+D46+D64+D70</f>
        <v>5491.4299999999994</v>
      </c>
      <c r="E72" s="3">
        <f>E13+E22+E27+E35+E46+E64+E70</f>
        <v>200.79</v>
      </c>
      <c r="F72" s="6">
        <f>D72/E72</f>
        <v>27.349120972159966</v>
      </c>
      <c r="G72" s="6"/>
      <c r="H72" s="3">
        <f>H13+H22+H27+H35+H46+H64+H70</f>
        <v>7666.8000000000011</v>
      </c>
      <c r="I72" s="3">
        <f>I13+I22+I27+I35+I46+I64+I70</f>
        <v>363.46000000000004</v>
      </c>
      <c r="J72" s="6">
        <f t="shared" si="32"/>
        <v>21.093930556319815</v>
      </c>
      <c r="K72" s="6"/>
      <c r="L72" s="3">
        <f>D72+H72</f>
        <v>13158.23</v>
      </c>
      <c r="M72" s="3">
        <f>E72+I72</f>
        <v>564.25</v>
      </c>
      <c r="N72" s="6">
        <f t="shared" ref="N72" si="38">L72/M72</f>
        <v>23.319858218874611</v>
      </c>
      <c r="O72" s="6"/>
      <c r="P72" s="3">
        <f>P13+P22+P27+P35+P46+P64+P70</f>
        <v>1500.75</v>
      </c>
      <c r="Q72" s="3">
        <f>Q13+Q22+Q27+Q35+Q46+Q64+Q70</f>
        <v>131.57999999999998</v>
      </c>
      <c r="R72" s="6">
        <f t="shared" si="35"/>
        <v>11.405608755129961</v>
      </c>
      <c r="S72" s="3"/>
      <c r="T72" s="6">
        <f>L72+P72</f>
        <v>14658.98</v>
      </c>
      <c r="U72" s="6">
        <f>M72+Q72</f>
        <v>695.82999999999993</v>
      </c>
      <c r="V72" s="6">
        <f t="shared" ref="V72" si="39">T72/U72</f>
        <v>21.066898524064786</v>
      </c>
    </row>
  </sheetData>
  <mergeCells count="5">
    <mergeCell ref="D2:F2"/>
    <mergeCell ref="H2:J2"/>
    <mergeCell ref="L2:N2"/>
    <mergeCell ref="P2:R2"/>
    <mergeCell ref="T2:V2"/>
  </mergeCells>
  <pageMargins left="0.2" right="0.2" top="0.5" bottom="0.5" header="0.3" footer="0.3"/>
  <pageSetup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Summer 2012</vt:lpstr>
      <vt:lpstr>Fall 2012</vt:lpstr>
      <vt:lpstr>Winter 2013</vt:lpstr>
      <vt:lpstr>Spring 13</vt:lpstr>
      <vt:lpstr>'Fall 2012'!Print_Titles</vt:lpstr>
      <vt:lpstr>'Spring 13'!Print_Titles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JCHEN13</cp:lastModifiedBy>
  <cp:lastPrinted>2015-03-26T19:05:27Z</cp:lastPrinted>
  <dcterms:created xsi:type="dcterms:W3CDTF">2007-02-23T14:58:14Z</dcterms:created>
  <dcterms:modified xsi:type="dcterms:W3CDTF">2015-03-26T19:05:29Z</dcterms:modified>
</cp:coreProperties>
</file>